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7350" activeTab="0"/>
  </bookViews>
  <sheets>
    <sheet name="DISCRIMINAÇÃO DO SERVIÇO" sheetId="1" r:id="rId1"/>
    <sheet name="POSTO DIURNO 12x36" sheetId="2" r:id="rId2"/>
    <sheet name="POSTO DIURNO BRIGADISTA 12x36" sheetId="3" r:id="rId3"/>
    <sheet name="POSTO DIURNO LÍDER 12x36" sheetId="4" r:id="rId4"/>
    <sheet name="POSTO NOTURNO 12x36" sheetId="5" r:id="rId5"/>
    <sheet name="POSTO NOTURNO BRIGADISTA 12x36" sheetId="6" r:id="rId6"/>
    <sheet name="POSTO NOTURNO LÍDER 12x36" sheetId="7" r:id="rId7"/>
    <sheet name="POSTO 44HS" sheetId="8" r:id="rId8"/>
    <sheet name="Taxa de ADM conta vinculada" sheetId="9" r:id="rId9"/>
    <sheet name="Resumo e Totalização" sheetId="10" r:id="rId10"/>
  </sheets>
  <definedNames>
    <definedName name="_xlnm.Print_Area" localSheetId="0">'DISCRIMINAÇÃO DO SERVIÇO'!$A$1:$D$14</definedName>
    <definedName name="_xlnm.Print_Area" localSheetId="7">'POSTO 44HS'!$A$1:$E$99</definedName>
    <definedName name="_xlnm.Print_Area" localSheetId="1">'POSTO DIURNO 12x36'!$A$1:$E$102</definedName>
    <definedName name="_xlnm.Print_Area" localSheetId="2">'POSTO DIURNO BRIGADISTA 12x36'!$A$1:$E$103</definedName>
    <definedName name="_xlnm.Print_Area" localSheetId="3">'POSTO DIURNO LÍDER 12x36'!$A$1:$E$103</definedName>
    <definedName name="_xlnm.Print_Area" localSheetId="4">'POSTO NOTURNO 12x36'!$A$1:$E$103</definedName>
    <definedName name="_xlnm.Print_Area" localSheetId="5">'POSTO NOTURNO BRIGADISTA 12x36'!$A$1:$E$104</definedName>
    <definedName name="_xlnm.Print_Area" localSheetId="6">'POSTO NOTURNO LÍDER 12x36'!$A$1:$E$104</definedName>
    <definedName name="_xlnm.Print_Area" localSheetId="9">'Resumo e Totalização'!$A$1:$E$31</definedName>
    <definedName name="_xlnm.Print_Area" localSheetId="8">'Taxa de ADM conta vinculada'!$A$1:$D$24</definedName>
    <definedName name="Excel_BuiltIn_Print_Area_1_1">#REF!</definedName>
  </definedNames>
  <calcPr fullCalcOnLoad="1"/>
</workbook>
</file>

<file path=xl/sharedStrings.xml><?xml version="1.0" encoding="utf-8"?>
<sst xmlns="http://schemas.openxmlformats.org/spreadsheetml/2006/main" count="738" uniqueCount="186">
  <si>
    <t>ANEXO III</t>
  </si>
  <si>
    <t>A</t>
  </si>
  <si>
    <t>Data da apresentação da proposta (dia/mês/ano)</t>
  </si>
  <si>
    <t>B</t>
  </si>
  <si>
    <t>Município</t>
  </si>
  <si>
    <t>C</t>
  </si>
  <si>
    <t>Ano do Acordo, Convenção ou Sentença Normativa em Dissídio Coletivo</t>
  </si>
  <si>
    <t>D</t>
  </si>
  <si>
    <t>Tipo de Serviço</t>
  </si>
  <si>
    <t>E</t>
  </si>
  <si>
    <t>F</t>
  </si>
  <si>
    <t>Nº de meses de execução
 contratual</t>
  </si>
  <si>
    <t>Salário</t>
  </si>
  <si>
    <t>PERFIL DA MÃO-DE-OBRA</t>
  </si>
  <si>
    <t>Valor Ordinário Mensal</t>
  </si>
  <si>
    <t>Valor Ordinário para 12 meses</t>
  </si>
  <si>
    <t>PROCESSO:</t>
  </si>
  <si>
    <t>PLANILHA DE CUSTOS E FORMAÇÃO DE PREÇOS</t>
  </si>
  <si>
    <t>VALOR (R$)</t>
  </si>
  <si>
    <t>MÓDULO 01 – COMPOSIÇÃO DA REMUNERAÇÃO</t>
  </si>
  <si>
    <t>Módulo 1</t>
  </si>
  <si>
    <t>TOTAL DO MÓDULO 01</t>
  </si>
  <si>
    <t>MÓDULO 02 – BENEFÍCIOS MENSAIS E DIÁRIOS</t>
  </si>
  <si>
    <t>Módulo 02</t>
  </si>
  <si>
    <t>Assistência Médica</t>
  </si>
  <si>
    <t>Auxílio Creche</t>
  </si>
  <si>
    <t>Auxílio Funeral</t>
  </si>
  <si>
    <t>Seguro de Vida</t>
  </si>
  <si>
    <t>TOTAL DO MÓDULO 02</t>
  </si>
  <si>
    <t>MÓDULO 03 – INSUMOS DIVERSOS</t>
  </si>
  <si>
    <t>Módulo 03</t>
  </si>
  <si>
    <t>TOTAL DO MÓDULO 03</t>
  </si>
  <si>
    <t>MÓDULO 04 – ENCARGOS SOCIAIS E TRABALHISTAS</t>
  </si>
  <si>
    <t>SUBMÓDULO 4.1 – Encargos Previdenciários e FGTS</t>
  </si>
  <si>
    <t>SUBMÓDULO 4.1</t>
  </si>
  <si>
    <t>INSS</t>
  </si>
  <si>
    <t>SESI/SESC</t>
  </si>
  <si>
    <t>SENAI/SENAC</t>
  </si>
  <si>
    <t>INCRA</t>
  </si>
  <si>
    <t>Salário Educação</t>
  </si>
  <si>
    <t>FGTS</t>
  </si>
  <si>
    <t>Seguro de Acidente do Trabalho</t>
  </si>
  <si>
    <t>SEBRAE</t>
  </si>
  <si>
    <t>TOTAL DO SUBMÓDULO 4.1</t>
  </si>
  <si>
    <t>SUBMÓDULO 4.2 – 13º SALÁRIO E ADCIONAL DE FÉRIAS</t>
  </si>
  <si>
    <t>SUBMÓDULO 4.2</t>
  </si>
  <si>
    <t>Décimo Terceiro Salário</t>
  </si>
  <si>
    <t>Adicional de Férias</t>
  </si>
  <si>
    <t>Incidência do Submódulo 4.1 sobre 13º Salário e Adicional de Férias</t>
  </si>
  <si>
    <t>TOTAL DO SUBMÓDULO 4.2</t>
  </si>
  <si>
    <t>SUBMÓDULO 4.3 – AFASTAMENTO MATERNIDADE</t>
  </si>
  <si>
    <t>SUBMÓDULO 4.3</t>
  </si>
  <si>
    <t>Afastamento Maternidade</t>
  </si>
  <si>
    <t>Incidência do Submódulo 4.1 sobre Afastamento Maternidade</t>
  </si>
  <si>
    <t>Incidência do Submódulo 4.1 sobre Remun. E 13º recebidos pelo substituto durante licença</t>
  </si>
  <si>
    <t>TOTAL DO SUBMÓDULO 4.3</t>
  </si>
  <si>
    <t>SUBMÓDULO 4.4 – PROVISÃO PARA RESCISÃO</t>
  </si>
  <si>
    <t>SUBMÓDULO 4.4</t>
  </si>
  <si>
    <t>Aviso Prévio Indenizado</t>
  </si>
  <si>
    <t>Incidência do FGTS sobre o Aviso Prévio Indenizado</t>
  </si>
  <si>
    <t>Multa do FGTS sobre o  Aviso Prévio Indenizado</t>
  </si>
  <si>
    <t>Aviso Prévio Trabalhado</t>
  </si>
  <si>
    <t>Incidência do Submódulo 4.1 sobre o Aviso Prévio Trabalhado</t>
  </si>
  <si>
    <t>Multa do FGTS sobre o  Aviso Prévio Trabalhado</t>
  </si>
  <si>
    <t>TOTAL DO SUBMÓDULO 4.4</t>
  </si>
  <si>
    <t>SUBMÓDULO 4.5 – CUSTO DE REPOSIÇÃO DE PROFISSIONAL AUSENTE</t>
  </si>
  <si>
    <t>SUBMÓDULO 4.5</t>
  </si>
  <si>
    <t>Ausência por Férias</t>
  </si>
  <si>
    <t>Ausência por Licença Paternidade</t>
  </si>
  <si>
    <t>Ausência por Acidente de Trabalho</t>
  </si>
  <si>
    <t>Incidência do Submódulo 4.1 sobre Custo de Reposição de Profissional Ausente</t>
  </si>
  <si>
    <t>TOTAL DO SUBMÓDULO 4.5</t>
  </si>
  <si>
    <t>TOTAL DO MÓDULO 04</t>
  </si>
  <si>
    <t>MÓDULO 05 – CUSTOS INDIRETOS, TRIBUTOS E LUCRO</t>
  </si>
  <si>
    <t>MÓDULO 05</t>
  </si>
  <si>
    <t>Custos Indiretos (% sobre o somatório dos módulos 01, 02, 03 e 04)</t>
  </si>
  <si>
    <t>ISSQN (Imposto sobre Serviços de Qualquer Natureza)</t>
  </si>
  <si>
    <t>PIS/PASEP – Programa de Integração Social</t>
  </si>
  <si>
    <t>COFINS – Contribuição para Financiamento da Seguridade Social</t>
  </si>
  <si>
    <t>Contribuição Previdenciária (Empresas enquadradas na Lei 128/2008, caso necessário)</t>
  </si>
  <si>
    <t>Somatório do percentual dos tributos</t>
  </si>
  <si>
    <t>Lucro (% sobre o somatório dos módulos 01, 02, 03 e 04 e os Custos Indiretos)</t>
  </si>
  <si>
    <t>TOTAL DO MÓDULO 05</t>
  </si>
  <si>
    <t>CUSTO HOMEM/MÊS (SOMATÓRIO DOS MÓDULOS 01, 02, 03, 04 E 05)</t>
  </si>
  <si>
    <r>
      <t>Ausências Legais –</t>
    </r>
    <r>
      <rPr>
        <b/>
        <sz val="8"/>
        <color indexed="8"/>
        <rFont val="Arial1"/>
        <family val="0"/>
      </rPr>
      <t xml:space="preserve"> </t>
    </r>
    <r>
      <rPr>
        <b/>
        <sz val="8"/>
        <color indexed="10"/>
        <rFont val="Arial"/>
        <family val="2"/>
      </rPr>
      <t>Obs.: Para este item informar quantidade estimada de ausências e não percentual</t>
    </r>
  </si>
  <si>
    <r>
      <t xml:space="preserve">Ausência por Doença - – </t>
    </r>
    <r>
      <rPr>
        <b/>
        <sz val="8"/>
        <color indexed="10"/>
        <rFont val="Arial"/>
        <family val="2"/>
      </rPr>
      <t>Obs.: Para este item informar quantidade estimada de ausências e não percentual</t>
    </r>
  </si>
  <si>
    <t>SALVADOR</t>
  </si>
  <si>
    <t>NOTA :Só preencher as células em amarelo.</t>
  </si>
  <si>
    <t>12 Meses</t>
  </si>
  <si>
    <t>CONTA VINCULADA - VALORES PARA PROVISIONAMENTO</t>
  </si>
  <si>
    <t>13º (Décimo Terceiro) Salário</t>
  </si>
  <si>
    <t>ITEM</t>
  </si>
  <si>
    <t>Férias e 1/3 (Um Terço) Constitucional</t>
  </si>
  <si>
    <t>% SOBRE REMUNERAÇÃO</t>
  </si>
  <si>
    <t>Incidência do Submódulo 4.1 sobre férias, 1/3 (um terço) constitucional de férias e 13° (décimo terceiro) salário*</t>
  </si>
  <si>
    <t>Total</t>
  </si>
  <si>
    <t>VALOR (RS)</t>
  </si>
  <si>
    <t>Multa sobre FGTS e contribuição social sobre o aviso prévio indenizado e sobre o aviso prévio trabalhado.</t>
  </si>
  <si>
    <t>% DO SAT</t>
  </si>
  <si>
    <t>Se SAT = 1,00%</t>
  </si>
  <si>
    <t>Se SAT = 2,00%</t>
  </si>
  <si>
    <t>Se SAT = 3,00%</t>
  </si>
  <si>
    <t>* Considerando as alíquotas de contribuição de 1% (um por cento), 2% (dois por cento) ou 3% (três por cento) referentes ao grau de risco de acidente do trabalho, previstas no art. 22, inciso II, da Lei no 8.212, de 24 de julho de 1991. As células que não correspondam ao SAT adotado permanecerão com os valores zerados.</t>
  </si>
  <si>
    <t>NOTA : O cálculo dos valores a serem provisionados em conta vinculada é automático e considera os percentuais definidos pelo ANEXO VII da INSTRUÇÃO NORMATIVA Nº 02, DE 30 DE ABRIL DE 2008. Nenhum campo desta planilha deverá ser modificado.</t>
  </si>
  <si>
    <t>Valor do provisionamento mensal para Conta Vinculada</t>
  </si>
  <si>
    <t>Valor do provisionamento de 12 meses para Conta Vinculada</t>
  </si>
  <si>
    <t>TAXA DE ADMINISTRAÇÃO DE CONTA VINCULADA</t>
  </si>
  <si>
    <t>TRIBUTOS</t>
  </si>
  <si>
    <t>TOTAL TRIBUTOS</t>
  </si>
  <si>
    <t>NOTA: Não preencher as células para a licitação, ficando as mesmas dependentes de definição posterior da taxa a ser cobrada pela instituição bancária para administração da conta vinculada.</t>
  </si>
  <si>
    <t>TOTAL DE TAXA DE ADMINISTRAÇÃO DE CONTA VINCULADA + TRIBUTOS</t>
  </si>
  <si>
    <t>Obs.: O valor da Taxa de Administração de Conta Vinculada + Tributos será automaticamente acrescido ao Valor Ordinário Mensal constante na planilha Resumo, e o valor da Taxa de Administração de Conta Vinculada (sem tributos) será automaticamente acrescido ao Valor do provisionamento mensal para Conta Vinculada constante na mesma planilha Resumo.</t>
  </si>
  <si>
    <t>Vigilância</t>
  </si>
  <si>
    <t>VALOR GLOBAL DA PROPOSTA</t>
  </si>
  <si>
    <t>Adicional Vigilante Brigadista</t>
  </si>
  <si>
    <t>TOTAL MENSAL DO POSTO (02 VIGILANTES)</t>
  </si>
  <si>
    <t>MÓDULO 01</t>
  </si>
  <si>
    <t>MÓDULO 02</t>
  </si>
  <si>
    <t>MÓDULO 03</t>
  </si>
  <si>
    <t>Total Homem/Mês</t>
  </si>
  <si>
    <t>Total Mensal do Posto</t>
  </si>
  <si>
    <t>NOTA : O cálculo dos valores a serem provisionados em conta vinculada é automático e considera os percentuais definidos pelo ANEXO VII da INSTRUÇÃO NORMATIVA Nº 02, DE 30 DE ABRIL DE 2008. Nenhum campo desta planilha complementar deverá ser modificado.</t>
  </si>
  <si>
    <t>Adicional Vigilante Líder</t>
  </si>
  <si>
    <t>Vigilante – POSTO DIURNO 12x36</t>
  </si>
  <si>
    <t>Vigilante Brigadista – POSTO DIURNO 12x36</t>
  </si>
  <si>
    <t>Vigilante Líder – POSTO DIURNO 12x36</t>
  </si>
  <si>
    <t>Vigilante – POSTO DIURNO 44 Horas</t>
  </si>
  <si>
    <t>Vigilante – POSTO NOTURNO 12x36</t>
  </si>
  <si>
    <t>Vigilante Líder – POSTO NOTURNO 12x36</t>
  </si>
  <si>
    <t>Vigilante Brigadista – POSTO NOTURNO 12x36</t>
  </si>
  <si>
    <t>RESUMO E TOTALIZAÇÃO</t>
  </si>
  <si>
    <t>Quantidade de Postos</t>
  </si>
  <si>
    <t>Homem
Mensal</t>
  </si>
  <si>
    <t>Posto
Mensal</t>
  </si>
  <si>
    <t>Total Posto
Mensal</t>
  </si>
  <si>
    <r>
      <t>Outros</t>
    </r>
    <r>
      <rPr>
        <sz val="11"/>
        <color indexed="10"/>
        <rFont val="Arial1"/>
        <family val="0"/>
      </rPr>
      <t xml:space="preserve"> (especificar e demonstrar a memória de cálculo - caso necessário encaminhe arquivo a parte)</t>
    </r>
  </si>
  <si>
    <t>Contribuição Previdenciária (Empresas enquadradas na Lei 128/2008 - ME/EPP, caso necessário)</t>
  </si>
  <si>
    <r>
      <t xml:space="preserve">Outros </t>
    </r>
    <r>
      <rPr>
        <sz val="11"/>
        <color indexed="10"/>
        <rFont val="Arial1"/>
        <family val="0"/>
      </rPr>
      <t>(especificar e demonstrar a memória de cálculo - caso necessário encaminhe arquivo a parte)</t>
    </r>
  </si>
  <si>
    <r>
      <t xml:space="preserve">Outros </t>
    </r>
    <r>
      <rPr>
        <sz val="11"/>
        <color indexed="10"/>
        <rFont val="Arial1"/>
        <family val="0"/>
      </rPr>
      <t>(especificar e demonstrar memória de cálculo - caso necessário encaminhe arquivo a parte)</t>
    </r>
  </si>
  <si>
    <r>
      <t>Outros</t>
    </r>
    <r>
      <rPr>
        <sz val="11"/>
        <color indexed="10"/>
        <rFont val="Arial1"/>
        <family val="0"/>
      </rPr>
      <t xml:space="preserve"> (especificar e demonstrar memória de cálculo -caso necessário encaminhe arquivo a parte)</t>
    </r>
  </si>
  <si>
    <r>
      <t xml:space="preserve">Outros </t>
    </r>
    <r>
      <rPr>
        <sz val="11"/>
        <color indexed="10"/>
        <rFont val="Arial1"/>
        <family val="0"/>
      </rPr>
      <t xml:space="preserve"> (especificar e demonstrar memória de cálculo -caso necessário encaminhe arquivo a parte)</t>
    </r>
  </si>
  <si>
    <r>
      <t xml:space="preserve">Vale Refeição </t>
    </r>
    <r>
      <rPr>
        <sz val="11"/>
        <color indexed="10"/>
        <rFont val="Arial1"/>
        <family val="0"/>
      </rPr>
      <t xml:space="preserve"> (demonstrar memória de cálculo nessa linha da planilha - caso necessário encaminhe arquivo a parte )</t>
    </r>
  </si>
  <si>
    <r>
      <t xml:space="preserve">Vale Transporte  </t>
    </r>
    <r>
      <rPr>
        <sz val="11"/>
        <color indexed="10"/>
        <rFont val="Arial1"/>
        <family val="0"/>
      </rPr>
      <t xml:space="preserve"> (demonstrar memória de cálculo nessa linha da planilha - caso necessário encaminhe arquivo a parte )</t>
    </r>
  </si>
  <si>
    <r>
      <t xml:space="preserve">Uniforme </t>
    </r>
    <r>
      <rPr>
        <sz val="11"/>
        <color indexed="10"/>
        <rFont val="Arial1"/>
        <family val="0"/>
      </rPr>
      <t>(demonstrar memória de cálculo nessa linha da planilha - caso necessário encaminhe arquivo a parte )</t>
    </r>
  </si>
  <si>
    <r>
      <t xml:space="preserve">Vale Refeição </t>
    </r>
    <r>
      <rPr>
        <sz val="11"/>
        <color indexed="10"/>
        <rFont val="Arial1"/>
        <family val="0"/>
      </rPr>
      <t xml:space="preserve"> (demonstrar memória de cálculo nessa linha - caso necessário encaminhe arquivo a parte)</t>
    </r>
  </si>
  <si>
    <r>
      <t>Vale Transporte  (</t>
    </r>
    <r>
      <rPr>
        <sz val="11"/>
        <color indexed="10"/>
        <rFont val="Arial1"/>
        <family val="0"/>
      </rPr>
      <t>demonstrar memória de cálculo nessa linha - caso necessário encaminhe arquivo a parte)</t>
    </r>
  </si>
  <si>
    <r>
      <t xml:space="preserve">Uniforme  </t>
    </r>
    <r>
      <rPr>
        <sz val="11"/>
        <color indexed="10"/>
        <rFont val="Arial1"/>
        <family val="0"/>
      </rPr>
      <t>(demonstrar memória de cálculo nessa linha - caso necessário encaminhe arquivo a parte)</t>
    </r>
  </si>
  <si>
    <r>
      <t>Vale Transporte</t>
    </r>
    <r>
      <rPr>
        <sz val="11"/>
        <color indexed="10"/>
        <rFont val="Arial1"/>
        <family val="0"/>
      </rPr>
      <t xml:space="preserve"> ((Demonstrar a memória de cálculo nessa linha -caso necessário encaminhe arquivo a parte)</t>
    </r>
  </si>
  <si>
    <r>
      <t xml:space="preserve">Uniforme </t>
    </r>
    <r>
      <rPr>
        <sz val="11"/>
        <color indexed="10"/>
        <rFont val="Arial1"/>
        <family val="0"/>
      </rPr>
      <t>(Demonstrar a memória de cálculo nessa linha -caso necessário encaminhe arquivo a parte)</t>
    </r>
  </si>
  <si>
    <r>
      <t xml:space="preserve">Vale Refeição </t>
    </r>
    <r>
      <rPr>
        <sz val="11"/>
        <color indexed="10"/>
        <rFont val="Arial1"/>
        <family val="0"/>
      </rPr>
      <t>(Demonstrar a memória de cálculo nessa linha -caso necessário encaminhe arquivo a parte)</t>
    </r>
  </si>
  <si>
    <r>
      <t xml:space="preserve">Vale Transporte </t>
    </r>
    <r>
      <rPr>
        <sz val="11"/>
        <color indexed="10"/>
        <rFont val="Arial1"/>
        <family val="0"/>
      </rPr>
      <t xml:space="preserve"> (Demonstrar a memória de cálculo nessa linha -caso necessário encaminhe arquivo a parte)</t>
    </r>
  </si>
  <si>
    <r>
      <t xml:space="preserve">Vale Refeição </t>
    </r>
    <r>
      <rPr>
        <sz val="11"/>
        <color indexed="10"/>
        <rFont val="Arial1"/>
        <family val="0"/>
      </rPr>
      <t xml:space="preserve"> (Demonstrar a memória de cálculo nessa linha -caso necessário encaminhe arquivo a parte)</t>
    </r>
  </si>
  <si>
    <r>
      <t xml:space="preserve">Ferramentas e Utensílios </t>
    </r>
    <r>
      <rPr>
        <sz val="11"/>
        <color indexed="10"/>
        <rFont val="Arial1"/>
        <family val="0"/>
      </rPr>
      <t>(especificar e demonstrar a memória de cálculo - caso necessário encaminhe arquivo a parte)</t>
    </r>
  </si>
  <si>
    <r>
      <t>EPIs</t>
    </r>
    <r>
      <rPr>
        <sz val="11"/>
        <color indexed="10"/>
        <rFont val="Arial1"/>
        <family val="0"/>
      </rPr>
      <t xml:space="preserve"> (especificar e demonstrar a memória de cálculo - caso necessário encaminhe arquivo a parte)</t>
    </r>
  </si>
  <si>
    <r>
      <t xml:space="preserve">Outros </t>
    </r>
    <r>
      <rPr>
        <sz val="11"/>
        <color indexed="10"/>
        <rFont val="Arial1"/>
        <family val="0"/>
      </rPr>
      <t>(especificar e demonstrar a memória de cálculo - caso necessário encaminhe arquivo a parte)</t>
    </r>
  </si>
  <si>
    <r>
      <t xml:space="preserve">Ferramentas e Utensílios  </t>
    </r>
    <r>
      <rPr>
        <sz val="11"/>
        <color indexed="10"/>
        <rFont val="Arial1"/>
        <family val="0"/>
      </rPr>
      <t>(especificar e demonstrar a memória de cálculo - caso necessário encaminhe arquivo a parte)</t>
    </r>
  </si>
  <si>
    <r>
      <t xml:space="preserve">EPIs </t>
    </r>
    <r>
      <rPr>
        <sz val="11"/>
        <color indexed="10"/>
        <rFont val="Arial1"/>
        <family val="0"/>
      </rPr>
      <t xml:space="preserve"> (especificar e demonstrar a memória de cálculo - caso necessário encaminhe arquivo a parte)</t>
    </r>
  </si>
  <si>
    <r>
      <t>Outros</t>
    </r>
    <r>
      <rPr>
        <sz val="11"/>
        <color indexed="10"/>
        <rFont val="Arial1"/>
        <family val="0"/>
      </rPr>
      <t xml:space="preserve"> (especificar e demonstrar a memória de cálculo - caso necessário encaminhe arquivo a parte)</t>
    </r>
  </si>
  <si>
    <r>
      <t>Outros</t>
    </r>
    <r>
      <rPr>
        <sz val="11"/>
        <color indexed="10"/>
        <rFont val="Arial1"/>
        <family val="0"/>
      </rPr>
      <t xml:space="preserve"> (especificar e demonstrar a memória de cálculo - caso necessário encaminhe arquivo a parte )</t>
    </r>
  </si>
  <si>
    <r>
      <t xml:space="preserve">Ferramentas e Utensílios </t>
    </r>
    <r>
      <rPr>
        <sz val="11"/>
        <color indexed="10"/>
        <rFont val="Arial1"/>
        <family val="0"/>
      </rPr>
      <t xml:space="preserve"> (especificar e demonstrar a memória de cálculo - caso necessário encaminhe arquivo a parte)</t>
    </r>
  </si>
  <si>
    <r>
      <t xml:space="preserve">Vale Refeição </t>
    </r>
    <r>
      <rPr>
        <sz val="11"/>
        <color indexed="10"/>
        <rFont val="Arial1"/>
        <family val="0"/>
      </rPr>
      <t xml:space="preserve"> (demonstrar a memória de cálculo nessa linha caso necessário encaminhe arquivo a parte)</t>
    </r>
  </si>
  <si>
    <r>
      <t xml:space="preserve">Vale Transporte   </t>
    </r>
    <r>
      <rPr>
        <sz val="11"/>
        <color indexed="10"/>
        <rFont val="Arial1"/>
        <family val="0"/>
      </rPr>
      <t>(demonstrar a memória de cálculo nessa linha caso necessário encaminhe arquivo a parte)</t>
    </r>
  </si>
  <si>
    <r>
      <t xml:space="preserve">Uniforme  </t>
    </r>
    <r>
      <rPr>
        <sz val="11"/>
        <color indexed="10"/>
        <rFont val="Arial1"/>
        <family val="0"/>
      </rPr>
      <t>(demonstrar a memória de cálculo nessa linha caso necessário encaminhe arquivo a parte)</t>
    </r>
  </si>
  <si>
    <r>
      <t xml:space="preserve">Outros </t>
    </r>
    <r>
      <rPr>
        <sz val="11"/>
        <color indexed="10"/>
        <rFont val="Arial1"/>
        <family val="0"/>
      </rPr>
      <t xml:space="preserve"> (especificar e demonstrar a memória de cálculo - caso necessário encaminhe arquivo a parte)</t>
    </r>
  </si>
  <si>
    <r>
      <t xml:space="preserve">Vale Refeição  </t>
    </r>
    <r>
      <rPr>
        <sz val="11"/>
        <color indexed="10"/>
        <rFont val="Arial1"/>
        <family val="0"/>
      </rPr>
      <t>(demonstrar a memória de cálculo nessa linha - caso necessário encaminhe arquivo a parte)</t>
    </r>
  </si>
  <si>
    <r>
      <t xml:space="preserve">Vale Transporte  </t>
    </r>
    <r>
      <rPr>
        <sz val="11"/>
        <color indexed="10"/>
        <rFont val="Arial1"/>
        <family val="0"/>
      </rPr>
      <t>( demonstrar a memória de cálculo nessa linha - caso necessário encaminhe arquivo a parte)</t>
    </r>
  </si>
  <si>
    <r>
      <t>Outros</t>
    </r>
    <r>
      <rPr>
        <sz val="11"/>
        <color indexed="10"/>
        <rFont val="Arial1"/>
        <family val="0"/>
      </rPr>
      <t xml:space="preserve"> (especificar e demonstrar memória de cálculo -caso necessário encaminhe arquivo a parte)</t>
    </r>
  </si>
  <si>
    <r>
      <t>EPIs</t>
    </r>
    <r>
      <rPr>
        <sz val="11"/>
        <color indexed="10"/>
        <rFont val="Arial1"/>
        <family val="0"/>
      </rPr>
      <t xml:space="preserve"> (especificar e demonstrar memória de cálculo -caso necessário encaminhe arquivo a parte)</t>
    </r>
  </si>
  <si>
    <r>
      <t xml:space="preserve">Ferramentas e Utensílios </t>
    </r>
    <r>
      <rPr>
        <sz val="11"/>
        <color indexed="10"/>
        <rFont val="Arial1"/>
        <family val="0"/>
      </rPr>
      <t>(especificar e demonstrar memória de cálculo -caso necessário encaminhe arquivo a parte)</t>
    </r>
  </si>
  <si>
    <r>
      <t xml:space="preserve">Vale Refeição </t>
    </r>
    <r>
      <rPr>
        <sz val="11"/>
        <color indexed="10"/>
        <rFont val="Arial1"/>
        <family val="0"/>
      </rPr>
      <t xml:space="preserve"> (demonstrar a memória de cálculo nessa linha - caso necessário encaminhe arquivo a parte)</t>
    </r>
  </si>
  <si>
    <r>
      <t xml:space="preserve">Vale Transporte  </t>
    </r>
    <r>
      <rPr>
        <sz val="11"/>
        <color indexed="10"/>
        <rFont val="Arial1"/>
        <family val="0"/>
      </rPr>
      <t>(demonstrar a memória de cálculo nessa linha -caso necessário encaminhe arquivo a parte)</t>
    </r>
  </si>
  <si>
    <r>
      <t xml:space="preserve">EPIs </t>
    </r>
    <r>
      <rPr>
        <sz val="11"/>
        <color indexed="10"/>
        <rFont val="Arial1"/>
        <family val="0"/>
      </rPr>
      <t>(especificar e demonstrar memória de cálculo -caso necessário encaminhe arquivo a parte)</t>
    </r>
  </si>
  <si>
    <t>NOTA :Só preencher as células em amarelo, que podem ou não ser preenchidas na sua totalidade, a depender do regime de tributação da empresa. Ver nota explicativa. Caso existam outros adicionais no MÓDULO 01 os mesmos poderão ser incluídos desde que devidamente comprovados e mantidas as lógicas de formatação e cálculo da planilha.  Pódera ser encaminhado um só arquivo detalhando todas as memórias de cálculo.</t>
  </si>
  <si>
    <t>NOTA :Só preencher as células em amarelo, que podem ou não ser preenchidas na sua totalidade, a depender do regime de tributação da empresa. Ver nota explicativa. Caso existam outros adicionais no MÓDULO 01 os mesmos poderão ser incluídos desde que devidamente comprovados e mantidas as lógicas de formatação e cálculo da planilha. Pódera ser encaminhado um só arquivo detalhando todas as memórias de cálculo.</t>
  </si>
  <si>
    <t>NOTA :Só preencher as células em amarelo, que podem ou não ser preenchidas na sua totalidade, a depender do regime de tributação da empresa. Ver nota explicativa. Caso existam outros adicionais no MÓDULO 01 os mesmos poderão ser incluídos desde que devidamente comprovados e mantidas as lógicas de formatação e cálculo da planilha.  Poderá ser encaminhado um só arquivo detalhando todas as memórias de cálculo.</t>
  </si>
  <si>
    <r>
      <t xml:space="preserve">Trabalho no feriado  </t>
    </r>
    <r>
      <rPr>
        <sz val="11"/>
        <color indexed="10"/>
        <rFont val="Arial1"/>
        <family val="0"/>
      </rPr>
      <t>(especificar e demonstrar memória de cálculo - caso necessário encaminhe arquivo a parte)</t>
    </r>
  </si>
  <si>
    <r>
      <t xml:space="preserve">Trabalho no feriado </t>
    </r>
    <r>
      <rPr>
        <sz val="11"/>
        <color indexed="10"/>
        <rFont val="Arial1"/>
        <family val="0"/>
      </rPr>
      <t xml:space="preserve"> (especificar e demonstrar memória de cálculo - caso necessário encaminhe arquivo a parte)</t>
    </r>
  </si>
  <si>
    <r>
      <t>Adicional Noturno + Hora Not. Reduzida</t>
    </r>
    <r>
      <rPr>
        <sz val="11"/>
        <color indexed="10"/>
        <rFont val="Arial1"/>
        <family val="0"/>
      </rPr>
      <t>(Demonstrar a memória de cálculo nessa linha -caso necessário encaminhe arquivo a parte)</t>
    </r>
  </si>
  <si>
    <r>
      <t xml:space="preserve">Trabalho no Feriado </t>
    </r>
    <r>
      <rPr>
        <sz val="11"/>
        <color indexed="10"/>
        <rFont val="Arial1"/>
        <family val="0"/>
      </rPr>
      <t>(Demonstrar a memória de cálculo nessa linha -caso necessário encaminhe arquivo a parte)</t>
    </r>
  </si>
  <si>
    <r>
      <t>Adicional Noturno + Hora notur. Reduzida</t>
    </r>
    <r>
      <rPr>
        <sz val="11"/>
        <color indexed="10"/>
        <rFont val="Arial1"/>
        <family val="0"/>
      </rPr>
      <t>(Demonstrar a memória de cálculo nessa linha -caso necessário encaminhe arquivo a parte)</t>
    </r>
  </si>
  <si>
    <r>
      <t xml:space="preserve">Trabalho no Feriado </t>
    </r>
    <r>
      <rPr>
        <sz val="11"/>
        <color indexed="10"/>
        <rFont val="Arial1"/>
        <family val="0"/>
      </rPr>
      <t xml:space="preserve"> (Demonstrar a memória de cálculo nessa linha -caso necessário encaminhe arquivo a parte)</t>
    </r>
  </si>
  <si>
    <r>
      <t xml:space="preserve">Adicional Noturno + Hora notur. Reduzida </t>
    </r>
    <r>
      <rPr>
        <sz val="11"/>
        <color indexed="10"/>
        <rFont val="Arial1"/>
        <family val="0"/>
      </rPr>
      <t>(demonstrar memória de cálculo nessa linha - caso necessário encaminhe arquivo a parte)</t>
    </r>
  </si>
  <si>
    <r>
      <t>Trabalho no feriado</t>
    </r>
    <r>
      <rPr>
        <sz val="11"/>
        <color indexed="10"/>
        <rFont val="Arial1"/>
        <family val="0"/>
      </rPr>
      <t>(demonstrar memória de cálculo nessa linha - caso necessário encaminhe arquivo a parte)</t>
    </r>
  </si>
  <si>
    <t>Adicional de Insalubridade</t>
  </si>
  <si>
    <r>
      <t>Uniforme  (</t>
    </r>
    <r>
      <rPr>
        <sz val="11"/>
        <color indexed="10"/>
        <rFont val="Arial1"/>
        <family val="0"/>
      </rPr>
      <t>demonstrar a memória de cálculo nessa linha -  caso necessário encaminhe arquivo a parte)</t>
    </r>
  </si>
  <si>
    <r>
      <t>Uniforme</t>
    </r>
    <r>
      <rPr>
        <sz val="11"/>
        <color indexed="10"/>
        <rFont val="Arial1"/>
        <family val="0"/>
      </rPr>
      <t xml:space="preserve"> (demonstrar a memória de cálculo nessa linha -  caso necessário encaminhe arquivo a parte)</t>
    </r>
  </si>
</sst>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quot; &quot;;&quot; (&quot;#,##0.00&quot;)&quot;;&quot; -&quot;#&quot; &quot;;@&quot; &quot;"/>
    <numFmt numFmtId="165" formatCode="#,##0.00;[Red]#,##0.00"/>
    <numFmt numFmtId="166" formatCode="#,##0.0;[Red]#,##0.0"/>
    <numFmt numFmtId="167" formatCode="0;[Red]0"/>
    <numFmt numFmtId="168" formatCode="#,##0;[Red]#,##0"/>
    <numFmt numFmtId="169" formatCode="0.00;[Red]0.00"/>
    <numFmt numFmtId="170" formatCode="0.0000"/>
    <numFmt numFmtId="171" formatCode="0.00000000"/>
    <numFmt numFmtId="172" formatCode="&quot;R$ &quot;#,##0.00;[Red]&quot;R$ &quot;#,##0.00"/>
    <numFmt numFmtId="173" formatCode="&quot; R$&quot;#,##0.00&quot; &quot;;&quot; R$(&quot;#,##0.00&quot;)&quot;;&quot; R$-&quot;#&quot; &quot;;@&quot; &quot;"/>
    <numFmt numFmtId="174" formatCode="[$R$-416]&quot; &quot;#,##0.00;[Red]&quot;-&quot;[$R$-416]&quot; &quot;#,##0.00"/>
    <numFmt numFmtId="175" formatCode="d/m/yyyy"/>
    <numFmt numFmtId="176" formatCode="#,##0.00\ ;&quot; (&quot;#,##0.00\);&quot; -&quot;#\ ;@\ "/>
    <numFmt numFmtId="177" formatCode="[$R$-416]\ #,##0.00;[Red]\-[$R$-416]\ #,##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quot;R$&quot;\ #,##0.00"/>
  </numFmts>
  <fonts count="67">
    <font>
      <sz val="11"/>
      <color theme="1"/>
      <name val="Arial1"/>
      <family val="0"/>
    </font>
    <font>
      <sz val="11"/>
      <color indexed="8"/>
      <name val="Calibri"/>
      <family val="2"/>
    </font>
    <font>
      <b/>
      <sz val="8"/>
      <color indexed="8"/>
      <name val="Arial1"/>
      <family val="0"/>
    </font>
    <font>
      <b/>
      <sz val="12"/>
      <name val="Arial"/>
      <family val="2"/>
    </font>
    <font>
      <sz val="12"/>
      <name val="Arial"/>
      <family val="2"/>
    </font>
    <font>
      <b/>
      <sz val="10"/>
      <name val="Arial"/>
      <family val="2"/>
    </font>
    <font>
      <sz val="11"/>
      <name val="Arial"/>
      <family val="2"/>
    </font>
    <font>
      <b/>
      <i/>
      <sz val="10"/>
      <name val="Arial"/>
      <family val="2"/>
    </font>
    <font>
      <b/>
      <sz val="10"/>
      <color indexed="10"/>
      <name val="Arial"/>
      <family val="2"/>
    </font>
    <font>
      <b/>
      <sz val="8"/>
      <color indexed="10"/>
      <name val="Arial"/>
      <family val="2"/>
    </font>
    <font>
      <sz val="14"/>
      <name val="Arial"/>
      <family val="2"/>
    </font>
    <font>
      <sz val="18"/>
      <name val="Arial"/>
      <family val="2"/>
    </font>
    <font>
      <sz val="16"/>
      <name val="Arial"/>
      <family val="2"/>
    </font>
    <font>
      <sz val="11"/>
      <color indexed="10"/>
      <name val="Arial1"/>
      <family val="0"/>
    </font>
    <font>
      <sz val="11"/>
      <color indexed="8"/>
      <name val="Arial1"/>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1"/>
      <family val="0"/>
    </font>
    <font>
      <b/>
      <i/>
      <sz val="16"/>
      <color indexed="8"/>
      <name val="Arial1"/>
      <family val="0"/>
    </font>
    <font>
      <sz val="11"/>
      <color indexed="20"/>
      <name val="Calibri"/>
      <family val="2"/>
    </font>
    <font>
      <sz val="11"/>
      <color indexed="60"/>
      <name val="Calibri"/>
      <family val="2"/>
    </font>
    <font>
      <b/>
      <i/>
      <u val="single"/>
      <sz val="11"/>
      <color indexed="8"/>
      <name val="Arial1"/>
      <family val="0"/>
    </font>
    <font>
      <b/>
      <sz val="11"/>
      <color indexed="63"/>
      <name val="Calibri"/>
      <family val="2"/>
    </font>
    <font>
      <sz val="11"/>
      <color indexed="8"/>
      <name val="Arial"/>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2"/>
      <color indexed="8"/>
      <name val="Arial1"/>
      <family val="0"/>
    </font>
    <font>
      <sz val="9"/>
      <color indexed="8"/>
      <name val="Arial1"/>
      <family val="0"/>
    </font>
    <font>
      <sz val="12"/>
      <color indexed="8"/>
      <name val="Arial1"/>
      <family val="0"/>
    </font>
    <font>
      <sz val="10"/>
      <color indexed="10"/>
      <name val="Arial"/>
      <family val="2"/>
    </font>
    <font>
      <b/>
      <sz val="10"/>
      <color indexed="8"/>
      <name val="Arial1"/>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0"/>
      <color theme="1"/>
      <name val="Arial1"/>
      <family val="0"/>
    </font>
    <font>
      <b/>
      <i/>
      <sz val="16"/>
      <color theme="1"/>
      <name val="Arial1"/>
      <family val="0"/>
    </font>
    <font>
      <sz val="11"/>
      <color rgb="FF9C0006"/>
      <name val="Calibri"/>
      <family val="2"/>
    </font>
    <font>
      <sz val="11"/>
      <color rgb="FF9C6500"/>
      <name val="Calibri"/>
      <family val="2"/>
    </font>
    <font>
      <b/>
      <i/>
      <u val="single"/>
      <sz val="11"/>
      <color theme="1"/>
      <name val="Arial1"/>
      <family val="0"/>
    </font>
    <font>
      <b/>
      <sz val="11"/>
      <color rgb="FF3F3F3F"/>
      <name val="Calibri"/>
      <family val="2"/>
    </font>
    <font>
      <sz val="11"/>
      <color rgb="FF000000"/>
      <name val="Arial"/>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Arial1"/>
      <family val="0"/>
    </font>
    <font>
      <sz val="9"/>
      <color theme="1"/>
      <name val="Arial1"/>
      <family val="0"/>
    </font>
    <font>
      <sz val="12"/>
      <color theme="1"/>
      <name val="Arial1"/>
      <family val="0"/>
    </font>
    <font>
      <sz val="10"/>
      <color rgb="FFFF0000"/>
      <name val="Arial"/>
      <family val="2"/>
    </font>
    <font>
      <b/>
      <sz val="10"/>
      <color theme="1"/>
      <name val="Arial1"/>
      <family val="0"/>
    </font>
    <font>
      <sz val="11"/>
      <color rgb="FFFF0000"/>
      <name val="Arial1"/>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04997999966144562"/>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thin"/>
      <top style="medium"/>
      <bottom style="thin"/>
    </border>
    <border>
      <left style="thin"/>
      <right style="thin"/>
      <top style="thin"/>
      <bottom style="medium"/>
    </border>
    <border diagonalUp="1" diagonalDown="1">
      <left style="thin"/>
      <right style="thin"/>
      <top style="medium"/>
      <bottom style="medium"/>
      <diagonal style="thin"/>
    </border>
    <border diagonalUp="1" diagonalDown="1">
      <left style="thin"/>
      <right style="thin"/>
      <top>
        <color indexed="63"/>
      </top>
      <bottom>
        <color indexed="63"/>
      </bottom>
      <diagonal style="thin"/>
    </border>
    <border>
      <left style="thin"/>
      <right style="medium"/>
      <top style="medium"/>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color indexed="8"/>
      </left>
      <right style="medium">
        <color indexed="8"/>
      </right>
      <top style="medium">
        <color indexed="8"/>
      </top>
      <bottom>
        <color indexed="63"/>
      </bottom>
    </border>
    <border>
      <left style="hair">
        <color indexed="8"/>
      </left>
      <right style="medium"/>
      <top style="medium"/>
      <bottom style="medium"/>
    </border>
    <border>
      <left>
        <color indexed="63"/>
      </left>
      <right style="thin">
        <color rgb="FF000000"/>
      </right>
      <top style="double"/>
      <bottom style="double"/>
    </border>
    <border>
      <left style="thin">
        <color rgb="FF000000"/>
      </left>
      <right style="thin">
        <color rgb="FF000000"/>
      </right>
      <top style="double"/>
      <bottom style="double"/>
    </border>
    <border>
      <left style="thin">
        <color rgb="FF000000"/>
      </left>
      <right>
        <color indexed="63"/>
      </right>
      <top style="double"/>
      <bottom style="double"/>
    </border>
    <border>
      <left>
        <color indexed="63"/>
      </left>
      <right>
        <color indexed="63"/>
      </right>
      <top style="double"/>
      <bottom style="double"/>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style="medium"/>
      <bottom/>
    </border>
    <border>
      <left>
        <color indexed="63"/>
      </left>
      <right style="medium"/>
      <top style="medium"/>
      <bottom style="mediu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hair">
        <color indexed="8"/>
      </left>
      <right>
        <color indexed="63"/>
      </right>
      <top style="medium"/>
      <bottom style="medium"/>
    </border>
  </borders>
  <cellStyleXfs count="67">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6" fillId="29" borderId="1" applyNumberFormat="0" applyAlignment="0" applyProtection="0"/>
    <xf numFmtId="164" fontId="47" fillId="0" borderId="0">
      <alignment/>
      <protection/>
    </xf>
    <xf numFmtId="0" fontId="48" fillId="0" borderId="0">
      <alignment horizontal="center"/>
      <protection/>
    </xf>
    <xf numFmtId="0" fontId="48" fillId="0" borderId="0">
      <alignment horizontal="center" textRotation="90"/>
      <protection/>
    </xf>
    <xf numFmtId="0" fontId="49" fillId="30" borderId="0" applyNumberFormat="0" applyBorder="0" applyAlignment="0" applyProtection="0"/>
    <xf numFmtId="44" fontId="40" fillId="0" borderId="0" applyFont="0" applyFill="0" applyBorder="0" applyAlignment="0" applyProtection="0"/>
    <xf numFmtId="42" fontId="40" fillId="0" borderId="0" applyFont="0" applyFill="0" applyBorder="0" applyAlignment="0" applyProtection="0"/>
    <xf numFmtId="0" fontId="50" fillId="31" borderId="0" applyNumberFormat="0" applyBorder="0" applyAlignment="0" applyProtection="0"/>
    <xf numFmtId="0" fontId="40" fillId="32" borderId="4" applyNumberFormat="0" applyFont="0" applyAlignment="0" applyProtection="0"/>
    <xf numFmtId="9" fontId="40" fillId="0" borderId="0" applyFont="0" applyFill="0" applyBorder="0" applyAlignment="0" applyProtection="0"/>
    <xf numFmtId="0" fontId="51" fillId="0" borderId="0">
      <alignment/>
      <protection/>
    </xf>
    <xf numFmtId="174" fontId="51" fillId="0" borderId="0">
      <alignment/>
      <protection/>
    </xf>
    <xf numFmtId="0" fontId="52" fillId="21" borderId="5" applyNumberFormat="0" applyAlignment="0" applyProtection="0"/>
    <xf numFmtId="41" fontId="40" fillId="0" borderId="0" applyFont="0" applyFill="0" applyBorder="0" applyAlignment="0" applyProtection="0"/>
    <xf numFmtId="176" fontId="53" fillId="0" borderId="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43" fontId="40" fillId="0" borderId="0" applyFont="0" applyFill="0" applyBorder="0" applyAlignment="0" applyProtection="0"/>
  </cellStyleXfs>
  <cellXfs count="135">
    <xf numFmtId="0" fontId="0" fillId="0" borderId="0" xfId="0" applyAlignment="1">
      <alignment/>
    </xf>
    <xf numFmtId="0" fontId="61" fillId="0" borderId="0" xfId="0" applyFont="1" applyBorder="1" applyAlignment="1">
      <alignment/>
    </xf>
    <xf numFmtId="0" fontId="62" fillId="0" borderId="0" xfId="0" applyFont="1" applyBorder="1" applyAlignment="1">
      <alignment/>
    </xf>
    <xf numFmtId="0" fontId="61" fillId="0" borderId="0" xfId="0" applyFont="1" applyBorder="1" applyAlignment="1">
      <alignment horizontal="center"/>
    </xf>
    <xf numFmtId="0" fontId="62" fillId="0" borderId="0" xfId="0" applyFont="1" applyAlignment="1">
      <alignment/>
    </xf>
    <xf numFmtId="0" fontId="63" fillId="0" borderId="0" xfId="0" applyFont="1" applyBorder="1" applyAlignment="1">
      <alignment/>
    </xf>
    <xf numFmtId="0" fontId="62" fillId="0" borderId="0" xfId="0" applyFont="1" applyBorder="1" applyAlignment="1">
      <alignment horizontal="center" vertical="center" wrapText="1"/>
    </xf>
    <xf numFmtId="4" fontId="62" fillId="0" borderId="0" xfId="0" applyNumberFormat="1" applyFont="1" applyBorder="1" applyAlignment="1">
      <alignment/>
    </xf>
    <xf numFmtId="0" fontId="62" fillId="0" borderId="0" xfId="0" applyFont="1" applyBorder="1" applyAlignment="1">
      <alignment horizontal="center"/>
    </xf>
    <xf numFmtId="170" fontId="62" fillId="0" borderId="0" xfId="0" applyNumberFormat="1" applyFont="1" applyBorder="1" applyAlignment="1">
      <alignment/>
    </xf>
    <xf numFmtId="171" fontId="62" fillId="0" borderId="0" xfId="0" applyNumberFormat="1" applyFont="1" applyBorder="1" applyAlignment="1">
      <alignment/>
    </xf>
    <xf numFmtId="0" fontId="0" fillId="0" borderId="0" xfId="0" applyFont="1" applyAlignment="1">
      <alignment/>
    </xf>
    <xf numFmtId="0" fontId="5" fillId="0" borderId="10" xfId="0" applyFont="1" applyBorder="1" applyAlignment="1">
      <alignment horizontal="right"/>
    </xf>
    <xf numFmtId="4" fontId="0" fillId="33" borderId="11" xfId="0" applyNumberFormat="1" applyFont="1" applyFill="1" applyBorder="1" applyAlignment="1">
      <alignment/>
    </xf>
    <xf numFmtId="4" fontId="0" fillId="0" borderId="11" xfId="0" applyNumberFormat="1" applyFont="1" applyBorder="1" applyAlignment="1">
      <alignment/>
    </xf>
    <xf numFmtId="4" fontId="5" fillId="0" borderId="10" xfId="0" applyNumberFormat="1" applyFont="1" applyBorder="1" applyAlignment="1">
      <alignment/>
    </xf>
    <xf numFmtId="2" fontId="0" fillId="0" borderId="0" xfId="0" applyNumberFormat="1" applyFont="1" applyAlignment="1">
      <alignment/>
    </xf>
    <xf numFmtId="10" fontId="0" fillId="33" borderId="12" xfId="0" applyNumberFormat="1" applyFont="1" applyFill="1" applyBorder="1" applyAlignment="1">
      <alignment horizontal="right"/>
    </xf>
    <xf numFmtId="10" fontId="0" fillId="0" borderId="10" xfId="0" applyNumberFormat="1" applyFont="1" applyBorder="1" applyAlignment="1">
      <alignment/>
    </xf>
    <xf numFmtId="4" fontId="0" fillId="0" borderId="10" xfId="0" applyNumberFormat="1" applyFont="1" applyBorder="1" applyAlignment="1">
      <alignment/>
    </xf>
    <xf numFmtId="10" fontId="0" fillId="33" borderId="13" xfId="0" applyNumberFormat="1" applyFont="1" applyFill="1" applyBorder="1" applyAlignment="1">
      <alignment horizontal="right"/>
    </xf>
    <xf numFmtId="0" fontId="0" fillId="33" borderId="12" xfId="0" applyNumberFormat="1" applyFont="1" applyFill="1" applyBorder="1" applyAlignment="1">
      <alignment horizontal="right"/>
    </xf>
    <xf numFmtId="0" fontId="0" fillId="0" borderId="14" xfId="0" applyFont="1" applyBorder="1" applyAlignment="1">
      <alignment/>
    </xf>
    <xf numFmtId="4" fontId="4" fillId="0" borderId="10" xfId="0" applyNumberFormat="1" applyFont="1" applyBorder="1" applyAlignment="1" applyProtection="1">
      <alignment horizontal="center" vertical="top"/>
      <protection hidden="1"/>
    </xf>
    <xf numFmtId="10" fontId="7" fillId="0" borderId="12" xfId="0" applyNumberFormat="1" applyFont="1" applyBorder="1" applyAlignment="1">
      <alignment horizontal="right"/>
    </xf>
    <xf numFmtId="4" fontId="0" fillId="0" borderId="11" xfId="0" applyNumberFormat="1" applyFont="1" applyBorder="1" applyAlignment="1">
      <alignment horizontal="right"/>
    </xf>
    <xf numFmtId="4" fontId="3" fillId="0" borderId="10" xfId="0" applyNumberFormat="1" applyFont="1" applyBorder="1" applyAlignment="1">
      <alignment/>
    </xf>
    <xf numFmtId="0" fontId="3" fillId="0" borderId="0" xfId="0" applyFont="1" applyAlignment="1">
      <alignment/>
    </xf>
    <xf numFmtId="0" fontId="3" fillId="0" borderId="0" xfId="0" applyFont="1" applyAlignment="1">
      <alignment/>
    </xf>
    <xf numFmtId="0" fontId="11" fillId="0" borderId="15" xfId="0" applyFont="1" applyBorder="1" applyAlignment="1">
      <alignment horizontal="center" vertical="center" wrapText="1"/>
    </xf>
    <xf numFmtId="175" fontId="12" fillId="33" borderId="15" xfId="0" applyNumberFormat="1" applyFont="1" applyFill="1" applyBorder="1" applyAlignment="1">
      <alignment horizontal="center" vertical="center" wrapText="1"/>
    </xf>
    <xf numFmtId="0" fontId="11" fillId="0" borderId="15" xfId="0" applyFont="1" applyBorder="1" applyAlignment="1">
      <alignment horizontal="center" vertical="center"/>
    </xf>
    <xf numFmtId="0" fontId="12" fillId="0" borderId="15" xfId="0" applyFont="1" applyBorder="1" applyAlignment="1">
      <alignment horizontal="center" vertical="center"/>
    </xf>
    <xf numFmtId="0" fontId="12" fillId="33" borderId="15" xfId="0" applyFont="1" applyFill="1" applyBorder="1" applyAlignment="1">
      <alignment horizontal="center" vertical="center"/>
    </xf>
    <xf numFmtId="43" fontId="10" fillId="0" borderId="15" xfId="66" applyFont="1" applyBorder="1" applyAlignment="1" applyProtection="1">
      <alignment horizontal="center" vertical="center" wrapText="1"/>
      <protection/>
    </xf>
    <xf numFmtId="43" fontId="12" fillId="0" borderId="15" xfId="66" applyFont="1" applyBorder="1" applyAlignment="1" applyProtection="1">
      <alignment horizontal="center" vertical="center"/>
      <protection/>
    </xf>
    <xf numFmtId="177" fontId="12" fillId="0" borderId="15" xfId="66" applyNumberFormat="1" applyFont="1" applyBorder="1" applyAlignment="1" applyProtection="1">
      <alignment horizontal="center" vertical="center"/>
      <protection/>
    </xf>
    <xf numFmtId="0" fontId="64" fillId="0" borderId="0" xfId="0" applyFont="1" applyAlignment="1">
      <alignment vertical="center" wrapText="1"/>
    </xf>
    <xf numFmtId="0" fontId="65" fillId="34" borderId="16" xfId="0" applyFont="1" applyFill="1" applyBorder="1" applyAlignment="1">
      <alignment horizontal="center"/>
    </xf>
    <xf numFmtId="0" fontId="65" fillId="34" borderId="17" xfId="0" applyFont="1" applyFill="1" applyBorder="1" applyAlignment="1">
      <alignment horizontal="center"/>
    </xf>
    <xf numFmtId="0" fontId="65" fillId="34" borderId="18" xfId="0" applyFont="1" applyFill="1" applyBorder="1" applyAlignment="1">
      <alignment horizontal="center"/>
    </xf>
    <xf numFmtId="0" fontId="47" fillId="34" borderId="19" xfId="0" applyFont="1" applyFill="1" applyBorder="1" applyAlignment="1">
      <alignment horizontal="left" vertical="center"/>
    </xf>
    <xf numFmtId="10" fontId="47" fillId="34" borderId="20" xfId="0" applyNumberFormat="1" applyFont="1" applyFill="1" applyBorder="1" applyAlignment="1">
      <alignment/>
    </xf>
    <xf numFmtId="0" fontId="47" fillId="34" borderId="21" xfId="0" applyFont="1" applyFill="1" applyBorder="1" applyAlignment="1">
      <alignment horizontal="left" vertical="center"/>
    </xf>
    <xf numFmtId="10" fontId="47" fillId="34" borderId="22" xfId="0" applyNumberFormat="1" applyFont="1" applyFill="1" applyBorder="1" applyAlignment="1">
      <alignment/>
    </xf>
    <xf numFmtId="0" fontId="47" fillId="34" borderId="19" xfId="0" applyFont="1" applyFill="1" applyBorder="1" applyAlignment="1">
      <alignment horizontal="left" vertical="center" wrapText="1"/>
    </xf>
    <xf numFmtId="10" fontId="47" fillId="34" borderId="23" xfId="0" applyNumberFormat="1" applyFont="1" applyFill="1" applyBorder="1" applyAlignment="1">
      <alignment horizontal="center"/>
    </xf>
    <xf numFmtId="10" fontId="47" fillId="34" borderId="23" xfId="0" applyNumberFormat="1" applyFont="1" applyFill="1" applyBorder="1" applyAlignment="1">
      <alignment/>
    </xf>
    <xf numFmtId="10" fontId="47" fillId="34" borderId="15" xfId="0" applyNumberFormat="1" applyFont="1" applyFill="1" applyBorder="1" applyAlignment="1">
      <alignment horizontal="center"/>
    </xf>
    <xf numFmtId="10" fontId="47" fillId="34" borderId="15" xfId="0" applyNumberFormat="1" applyFont="1" applyFill="1" applyBorder="1" applyAlignment="1">
      <alignment/>
    </xf>
    <xf numFmtId="10" fontId="47" fillId="34" borderId="24" xfId="0" applyNumberFormat="1" applyFont="1" applyFill="1" applyBorder="1" applyAlignment="1">
      <alignment horizontal="center"/>
    </xf>
    <xf numFmtId="10" fontId="47" fillId="34" borderId="24" xfId="0" applyNumberFormat="1" applyFont="1" applyFill="1" applyBorder="1" applyAlignment="1">
      <alignment horizontal="right"/>
    </xf>
    <xf numFmtId="10" fontId="47" fillId="34" borderId="25" xfId="0" applyNumberFormat="1" applyFont="1" applyFill="1" applyBorder="1" applyAlignment="1">
      <alignment/>
    </xf>
    <xf numFmtId="10" fontId="47" fillId="34" borderId="26" xfId="0" applyNumberFormat="1" applyFont="1" applyFill="1" applyBorder="1" applyAlignment="1">
      <alignment/>
    </xf>
    <xf numFmtId="0" fontId="47" fillId="0" borderId="0" xfId="0" applyFont="1" applyBorder="1" applyAlignment="1">
      <alignment vertical="center" wrapText="1"/>
    </xf>
    <xf numFmtId="2" fontId="47" fillId="34" borderId="27" xfId="0" applyNumberFormat="1" applyFont="1" applyFill="1" applyBorder="1" applyAlignment="1">
      <alignment/>
    </xf>
    <xf numFmtId="2" fontId="47" fillId="34" borderId="28" xfId="0" applyNumberFormat="1" applyFont="1" applyFill="1" applyBorder="1" applyAlignment="1">
      <alignment/>
    </xf>
    <xf numFmtId="2" fontId="47" fillId="34" borderId="29" xfId="0" applyNumberFormat="1" applyFont="1" applyFill="1" applyBorder="1" applyAlignment="1">
      <alignment/>
    </xf>
    <xf numFmtId="2" fontId="47" fillId="34" borderId="30" xfId="0" applyNumberFormat="1" applyFont="1" applyFill="1" applyBorder="1" applyAlignment="1">
      <alignment/>
    </xf>
    <xf numFmtId="2" fontId="47" fillId="34" borderId="31" xfId="0" applyNumberFormat="1" applyFont="1" applyFill="1" applyBorder="1" applyAlignment="1">
      <alignment/>
    </xf>
    <xf numFmtId="2" fontId="65" fillId="34" borderId="29" xfId="0" applyNumberFormat="1" applyFont="1" applyFill="1" applyBorder="1" applyAlignment="1">
      <alignment/>
    </xf>
    <xf numFmtId="0" fontId="5" fillId="0" borderId="32" xfId="0" applyFont="1" applyBorder="1" applyAlignment="1">
      <alignment horizontal="right"/>
    </xf>
    <xf numFmtId="4" fontId="0" fillId="35" borderId="33" xfId="0" applyNumberFormat="1" applyFont="1" applyFill="1" applyBorder="1" applyAlignment="1">
      <alignment/>
    </xf>
    <xf numFmtId="10" fontId="0" fillId="35" borderId="12" xfId="0" applyNumberFormat="1" applyFont="1" applyFill="1" applyBorder="1" applyAlignment="1">
      <alignment horizontal="right"/>
    </xf>
    <xf numFmtId="4" fontId="0" fillId="0" borderId="0" xfId="0" applyNumberFormat="1" applyFont="1" applyAlignment="1">
      <alignment/>
    </xf>
    <xf numFmtId="10" fontId="0" fillId="36" borderId="12" xfId="0" applyNumberFormat="1" applyFont="1" applyFill="1" applyBorder="1" applyAlignment="1">
      <alignment/>
    </xf>
    <xf numFmtId="0" fontId="62" fillId="0" borderId="34" xfId="0" applyFont="1" applyFill="1" applyBorder="1" applyAlignment="1">
      <alignment horizontal="center" vertical="center" wrapText="1"/>
    </xf>
    <xf numFmtId="0" fontId="62" fillId="0" borderId="35" xfId="0" applyFont="1" applyBorder="1" applyAlignment="1">
      <alignment horizontal="center" vertical="center" wrapText="1"/>
    </xf>
    <xf numFmtId="0" fontId="62" fillId="0" borderId="36" xfId="0" applyFont="1" applyBorder="1" applyAlignment="1">
      <alignment horizontal="center" vertical="center" wrapText="1"/>
    </xf>
    <xf numFmtId="4" fontId="62" fillId="0" borderId="0" xfId="0" applyNumberFormat="1" applyFont="1" applyBorder="1" applyAlignment="1">
      <alignment horizontal="center"/>
    </xf>
    <xf numFmtId="1" fontId="62" fillId="0" borderId="0" xfId="0" applyNumberFormat="1" applyFont="1" applyBorder="1" applyAlignment="1">
      <alignment/>
    </xf>
    <xf numFmtId="182" fontId="62" fillId="0" borderId="0" xfId="0" applyNumberFormat="1" applyFont="1" applyBorder="1" applyAlignment="1">
      <alignment/>
    </xf>
    <xf numFmtId="182" fontId="62" fillId="0" borderId="0" xfId="48" applyNumberFormat="1" applyFont="1" applyBorder="1" applyAlignment="1">
      <alignment/>
    </xf>
    <xf numFmtId="182" fontId="63" fillId="0" borderId="37" xfId="48" applyNumberFormat="1" applyFont="1" applyBorder="1" applyAlignment="1">
      <alignment/>
    </xf>
    <xf numFmtId="182" fontId="0" fillId="0" borderId="0" xfId="0" applyNumberFormat="1" applyAlignment="1">
      <alignment/>
    </xf>
    <xf numFmtId="182" fontId="0" fillId="0" borderId="0" xfId="48" applyNumberFormat="1" applyFont="1" applyBorder="1" applyAlignment="1">
      <alignment/>
    </xf>
    <xf numFmtId="182" fontId="0" fillId="37" borderId="37" xfId="48" applyNumberFormat="1" applyFont="1" applyFill="1" applyBorder="1" applyAlignment="1">
      <alignment/>
    </xf>
    <xf numFmtId="0" fontId="66" fillId="0" borderId="0" xfId="0" applyFont="1" applyAlignment="1">
      <alignment/>
    </xf>
    <xf numFmtId="4" fontId="0" fillId="0" borderId="11" xfId="0" applyNumberFormat="1" applyFont="1" applyFill="1" applyBorder="1" applyAlignment="1">
      <alignment/>
    </xf>
    <xf numFmtId="0" fontId="0" fillId="0" borderId="38" xfId="0" applyFont="1" applyBorder="1" applyAlignment="1">
      <alignment horizontal="left" vertical="center"/>
    </xf>
    <xf numFmtId="0" fontId="0" fillId="0" borderId="39" xfId="0" applyFont="1" applyBorder="1" applyAlignment="1">
      <alignment horizontal="left" vertical="center"/>
    </xf>
    <xf numFmtId="10" fontId="0" fillId="38" borderId="38" xfId="0" applyNumberFormat="1" applyFont="1" applyFill="1" applyBorder="1" applyAlignment="1">
      <alignment/>
    </xf>
    <xf numFmtId="4" fontId="0" fillId="36" borderId="11" xfId="0" applyNumberFormat="1" applyFont="1" applyFill="1" applyBorder="1" applyAlignment="1">
      <alignment/>
    </xf>
    <xf numFmtId="10" fontId="0" fillId="0" borderId="12" xfId="0" applyNumberFormat="1" applyFont="1" applyFill="1" applyBorder="1" applyAlignment="1">
      <alignment/>
    </xf>
    <xf numFmtId="4" fontId="11" fillId="0" borderId="15" xfId="0" applyNumberFormat="1" applyFont="1" applyBorder="1" applyAlignment="1">
      <alignment horizontal="center" vertical="center" wrapText="1"/>
    </xf>
    <xf numFmtId="0" fontId="8" fillId="0" borderId="0" xfId="0" applyFont="1" applyAlignment="1">
      <alignment horizontal="justify" vertical="top" wrapText="1"/>
    </xf>
    <xf numFmtId="0" fontId="0" fillId="0" borderId="0" xfId="0" applyAlignment="1">
      <alignment horizontal="center"/>
    </xf>
    <xf numFmtId="0" fontId="3" fillId="0" borderId="15" xfId="0" applyFont="1" applyBorder="1" applyAlignment="1">
      <alignment horizontal="center" vertical="center"/>
    </xf>
    <xf numFmtId="0" fontId="11" fillId="0" borderId="15" xfId="0" applyFont="1" applyBorder="1" applyAlignment="1">
      <alignment horizontal="center"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65" fillId="34" borderId="43" xfId="0" applyFont="1" applyFill="1" applyBorder="1" applyAlignment="1">
      <alignment horizontal="center" vertical="center"/>
    </xf>
    <xf numFmtId="0" fontId="65" fillId="34" borderId="44" xfId="0" applyFont="1" applyFill="1" applyBorder="1" applyAlignment="1">
      <alignment horizontal="center" vertical="center"/>
    </xf>
    <xf numFmtId="0" fontId="65" fillId="34" borderId="45" xfId="0" applyFont="1" applyFill="1" applyBorder="1" applyAlignment="1">
      <alignment horizontal="center" vertical="center"/>
    </xf>
    <xf numFmtId="0" fontId="47" fillId="34" borderId="46" xfId="0" applyFont="1" applyFill="1" applyBorder="1" applyAlignment="1">
      <alignment horizontal="left" vertical="center" wrapText="1"/>
    </xf>
    <xf numFmtId="0" fontId="47" fillId="34" borderId="47" xfId="0" applyFont="1" applyFill="1" applyBorder="1" applyAlignment="1">
      <alignment horizontal="left" vertical="center" wrapText="1"/>
    </xf>
    <xf numFmtId="0" fontId="47" fillId="34"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0" xfId="0" applyFont="1" applyBorder="1" applyAlignment="1">
      <alignment horizontal="left" vertical="center" wrapText="1"/>
    </xf>
    <xf numFmtId="0" fontId="64" fillId="0" borderId="0" xfId="0" applyFont="1" applyAlignment="1">
      <alignment horizontal="left" vertical="center" wrapText="1"/>
    </xf>
    <xf numFmtId="0" fontId="65" fillId="34" borderId="43" xfId="0" applyFont="1" applyFill="1" applyBorder="1" applyAlignment="1">
      <alignment horizontal="center"/>
    </xf>
    <xf numFmtId="0" fontId="65" fillId="34" borderId="44" xfId="0" applyFont="1" applyFill="1" applyBorder="1" applyAlignment="1">
      <alignment horizontal="center"/>
    </xf>
    <xf numFmtId="0" fontId="65" fillId="34" borderId="50" xfId="0" applyFont="1" applyFill="1" applyBorder="1" applyAlignment="1">
      <alignment horizontal="center"/>
    </xf>
    <xf numFmtId="0" fontId="0" fillId="0" borderId="0" xfId="0" applyFont="1" applyBorder="1" applyAlignment="1">
      <alignment horizontal="center" vertical="center"/>
    </xf>
    <xf numFmtId="21" fontId="0" fillId="0" borderId="0" xfId="0" applyNumberFormat="1" applyFont="1" applyBorder="1" applyAlignment="1">
      <alignment horizontal="left" vertical="center"/>
    </xf>
    <xf numFmtId="0" fontId="3" fillId="0" borderId="32" xfId="0" applyFont="1" applyBorder="1" applyAlignment="1">
      <alignment horizontal="center" vertical="center"/>
    </xf>
    <xf numFmtId="0" fontId="4" fillId="0" borderId="51" xfId="0" applyFont="1" applyBorder="1" applyAlignment="1">
      <alignment horizontal="center" vertical="center"/>
    </xf>
    <xf numFmtId="0" fontId="0" fillId="0" borderId="12" xfId="0" applyFont="1" applyBorder="1" applyAlignment="1">
      <alignment horizontal="center" vertical="center"/>
    </xf>
    <xf numFmtId="0" fontId="6" fillId="0" borderId="52" xfId="0" applyFont="1" applyBorder="1" applyAlignment="1">
      <alignment horizontal="center" vertical="center"/>
    </xf>
    <xf numFmtId="0" fontId="0" fillId="0" borderId="14" xfId="0" applyFont="1" applyBorder="1" applyAlignment="1">
      <alignment horizontal="center" vertical="center"/>
    </xf>
    <xf numFmtId="0" fontId="0" fillId="0" borderId="38" xfId="0" applyFont="1" applyBorder="1" applyAlignment="1">
      <alignment horizontal="left" vertical="center"/>
    </xf>
    <xf numFmtId="0" fontId="5" fillId="0" borderId="10" xfId="0" applyFont="1" applyBorder="1" applyAlignment="1">
      <alignment horizontal="center" vertical="center"/>
    </xf>
    <xf numFmtId="0" fontId="0" fillId="0" borderId="52" xfId="0" applyFont="1" applyBorder="1" applyAlignment="1">
      <alignment horizontal="center" vertical="center"/>
    </xf>
    <xf numFmtId="0" fontId="0" fillId="0" borderId="40" xfId="0" applyFont="1" applyBorder="1" applyAlignment="1">
      <alignment horizontal="center" vertical="center"/>
    </xf>
    <xf numFmtId="0" fontId="0" fillId="39" borderId="38" xfId="0" applyFont="1" applyFill="1" applyBorder="1" applyAlignment="1">
      <alignment horizontal="left" vertical="center"/>
    </xf>
    <xf numFmtId="0" fontId="0" fillId="39" borderId="12" xfId="0" applyFont="1" applyFill="1" applyBorder="1" applyAlignment="1">
      <alignment horizontal="left" vertical="center"/>
    </xf>
    <xf numFmtId="0" fontId="7" fillId="0" borderId="38" xfId="0" applyFont="1" applyBorder="1" applyAlignment="1">
      <alignment horizontal="left" vertical="center"/>
    </xf>
    <xf numFmtId="0" fontId="3" fillId="0" borderId="10" xfId="0" applyFont="1" applyBorder="1" applyAlignment="1">
      <alignment horizontal="center" vertical="center"/>
    </xf>
    <xf numFmtId="0" fontId="8" fillId="0" borderId="0" xfId="0" applyFont="1" applyBorder="1" applyAlignment="1">
      <alignment horizontal="justify" vertical="center" wrapText="1"/>
    </xf>
    <xf numFmtId="0" fontId="0" fillId="0" borderId="39" xfId="0" applyFont="1" applyBorder="1" applyAlignment="1">
      <alignment horizontal="left" vertical="center"/>
    </xf>
    <xf numFmtId="0" fontId="0" fillId="0" borderId="13" xfId="0" applyFont="1" applyBorder="1" applyAlignment="1">
      <alignment horizontal="lef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3" xfId="0" applyFont="1" applyBorder="1" applyAlignment="1">
      <alignment horizontal="left" vertical="center"/>
    </xf>
    <xf numFmtId="0" fontId="0" fillId="0" borderId="55"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50" xfId="0" applyFont="1" applyBorder="1" applyAlignment="1">
      <alignment horizontal="center" vertical="center"/>
    </xf>
    <xf numFmtId="0" fontId="5" fillId="0" borderId="0" xfId="0" applyFont="1" applyBorder="1" applyAlignment="1">
      <alignment horizontal="justify" vertical="center" wrapText="1"/>
    </xf>
    <xf numFmtId="0" fontId="47" fillId="0" borderId="37" xfId="0" applyFont="1" applyBorder="1" applyAlignment="1">
      <alignment horizontal="center"/>
    </xf>
    <xf numFmtId="0" fontId="62" fillId="0" borderId="37" xfId="0" applyFont="1" applyBorder="1" applyAlignment="1">
      <alignment horizontal="center"/>
    </xf>
    <xf numFmtId="0" fontId="47" fillId="37" borderId="37" xfId="0" applyFont="1" applyFill="1" applyBorder="1" applyAlignment="1">
      <alignment horizontal="center" vertical="center" wrapText="1"/>
    </xf>
    <xf numFmtId="0" fontId="65" fillId="0" borderId="0" xfId="0" applyFont="1" applyFill="1" applyBorder="1" applyAlignment="1">
      <alignment horizontal="center"/>
    </xf>
    <xf numFmtId="0" fontId="61" fillId="0" borderId="0" xfId="0" applyFont="1" applyBorder="1" applyAlignment="1">
      <alignment horizontal="center"/>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_BuiltIn_Comma" xfId="44"/>
    <cellStyle name="Heading" xfId="45"/>
    <cellStyle name="Heading1" xfId="46"/>
    <cellStyle name="Incorreto" xfId="47"/>
    <cellStyle name="Currency" xfId="48"/>
    <cellStyle name="Currency [0]" xfId="49"/>
    <cellStyle name="Neutra" xfId="50"/>
    <cellStyle name="Nota" xfId="51"/>
    <cellStyle name="Percent" xfId="52"/>
    <cellStyle name="Result" xfId="53"/>
    <cellStyle name="Result2" xfId="54"/>
    <cellStyle name="Saída" xfId="55"/>
    <cellStyle name="Comma [0]" xfId="56"/>
    <cellStyle name="TableStyleLight1"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0</xdr:row>
      <xdr:rowOff>57150</xdr:rowOff>
    </xdr:from>
    <xdr:to>
      <xdr:col>2</xdr:col>
      <xdr:colOff>1685925</xdr:colOff>
      <xdr:row>4</xdr:row>
      <xdr:rowOff>200025</xdr:rowOff>
    </xdr:to>
    <xdr:pic>
      <xdr:nvPicPr>
        <xdr:cNvPr id="1" name="Imagem 2" descr="NOVO-Fiocruz-Bahia-LOGO-IGM"/>
        <xdr:cNvPicPr preferRelativeResize="1">
          <a:picLocks noChangeAspect="1"/>
        </xdr:cNvPicPr>
      </xdr:nvPicPr>
      <xdr:blipFill>
        <a:blip r:embed="rId1"/>
        <a:stretch>
          <a:fillRect/>
        </a:stretch>
      </xdr:blipFill>
      <xdr:spPr>
        <a:xfrm>
          <a:off x="619125" y="57150"/>
          <a:ext cx="251460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2524125</xdr:colOff>
      <xdr:row>4</xdr:row>
      <xdr:rowOff>142875</xdr:rowOff>
    </xdr:to>
    <xdr:pic>
      <xdr:nvPicPr>
        <xdr:cNvPr id="1" name="Imagem 4" descr="NOVO-Fiocruz-Bahia-LOGO-IGM"/>
        <xdr:cNvPicPr preferRelativeResize="1">
          <a:picLocks noChangeAspect="1"/>
        </xdr:cNvPicPr>
      </xdr:nvPicPr>
      <xdr:blipFill>
        <a:blip r:embed="rId1"/>
        <a:stretch>
          <a:fillRect/>
        </a:stretch>
      </xdr:blipFill>
      <xdr:spPr>
        <a:xfrm>
          <a:off x="0" y="0"/>
          <a:ext cx="25241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4</xdr:row>
      <xdr:rowOff>142875</xdr:rowOff>
    </xdr:to>
    <xdr:pic>
      <xdr:nvPicPr>
        <xdr:cNvPr id="1" name="Imagem 4" descr="NOVO-Fiocruz-Bahia-LOGO-IGM"/>
        <xdr:cNvPicPr preferRelativeResize="1">
          <a:picLocks noChangeAspect="1"/>
        </xdr:cNvPicPr>
      </xdr:nvPicPr>
      <xdr:blipFill>
        <a:blip r:embed="rId1"/>
        <a:stretch>
          <a:fillRect/>
        </a:stretch>
      </xdr:blipFill>
      <xdr:spPr>
        <a:xfrm>
          <a:off x="0" y="0"/>
          <a:ext cx="2524125"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4</xdr:row>
      <xdr:rowOff>142875</xdr:rowOff>
    </xdr:to>
    <xdr:pic>
      <xdr:nvPicPr>
        <xdr:cNvPr id="1" name="Imagem 7" descr="NOVO-Fiocruz-Bahia-LOGO-IGM"/>
        <xdr:cNvPicPr preferRelativeResize="1">
          <a:picLocks noChangeAspect="1"/>
        </xdr:cNvPicPr>
      </xdr:nvPicPr>
      <xdr:blipFill>
        <a:blip r:embed="rId1"/>
        <a:stretch>
          <a:fillRect/>
        </a:stretch>
      </xdr:blipFill>
      <xdr:spPr>
        <a:xfrm>
          <a:off x="0" y="0"/>
          <a:ext cx="2524125"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4</xdr:row>
      <xdr:rowOff>142875</xdr:rowOff>
    </xdr:to>
    <xdr:pic>
      <xdr:nvPicPr>
        <xdr:cNvPr id="1" name="Imagem 7" descr="NOVO-Fiocruz-Bahia-LOGO-IGM"/>
        <xdr:cNvPicPr preferRelativeResize="1">
          <a:picLocks noChangeAspect="1"/>
        </xdr:cNvPicPr>
      </xdr:nvPicPr>
      <xdr:blipFill>
        <a:blip r:embed="rId1"/>
        <a:stretch>
          <a:fillRect/>
        </a:stretch>
      </xdr:blipFill>
      <xdr:spPr>
        <a:xfrm>
          <a:off x="0" y="0"/>
          <a:ext cx="2524125"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4</xdr:row>
      <xdr:rowOff>142875</xdr:rowOff>
    </xdr:to>
    <xdr:pic>
      <xdr:nvPicPr>
        <xdr:cNvPr id="1" name="Imagem 7" descr="NOVO-Fiocruz-Bahia-LOGO-IGM"/>
        <xdr:cNvPicPr preferRelativeResize="1">
          <a:picLocks noChangeAspect="1"/>
        </xdr:cNvPicPr>
      </xdr:nvPicPr>
      <xdr:blipFill>
        <a:blip r:embed="rId1"/>
        <a:stretch>
          <a:fillRect/>
        </a:stretch>
      </xdr:blipFill>
      <xdr:spPr>
        <a:xfrm>
          <a:off x="0" y="0"/>
          <a:ext cx="2524125"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4</xdr:row>
      <xdr:rowOff>142875</xdr:rowOff>
    </xdr:to>
    <xdr:pic>
      <xdr:nvPicPr>
        <xdr:cNvPr id="1" name="Imagem 10" descr="NOVO-Fiocruz-Bahia-LOGO-IGM"/>
        <xdr:cNvPicPr preferRelativeResize="1">
          <a:picLocks noChangeAspect="1"/>
        </xdr:cNvPicPr>
      </xdr:nvPicPr>
      <xdr:blipFill>
        <a:blip r:embed="rId1"/>
        <a:stretch>
          <a:fillRect/>
        </a:stretch>
      </xdr:blipFill>
      <xdr:spPr>
        <a:xfrm>
          <a:off x="0" y="0"/>
          <a:ext cx="2524125"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4</xdr:row>
      <xdr:rowOff>142875</xdr:rowOff>
    </xdr:to>
    <xdr:pic>
      <xdr:nvPicPr>
        <xdr:cNvPr id="1" name="Imagem 10" descr="NOVO-Fiocruz-Bahia-LOGO-IGM"/>
        <xdr:cNvPicPr preferRelativeResize="1">
          <a:picLocks noChangeAspect="1"/>
        </xdr:cNvPicPr>
      </xdr:nvPicPr>
      <xdr:blipFill>
        <a:blip r:embed="rId1"/>
        <a:stretch>
          <a:fillRect/>
        </a:stretch>
      </xdr:blipFill>
      <xdr:spPr>
        <a:xfrm>
          <a:off x="0" y="0"/>
          <a:ext cx="2524125"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4</xdr:row>
      <xdr:rowOff>142875</xdr:rowOff>
    </xdr:to>
    <xdr:pic>
      <xdr:nvPicPr>
        <xdr:cNvPr id="1" name="Imagem 4" descr="NOVO-Fiocruz-Bahia-LOGO-IGM"/>
        <xdr:cNvPicPr preferRelativeResize="1">
          <a:picLocks noChangeAspect="1"/>
        </xdr:cNvPicPr>
      </xdr:nvPicPr>
      <xdr:blipFill>
        <a:blip r:embed="rId1"/>
        <a:stretch>
          <a:fillRect/>
        </a:stretch>
      </xdr:blipFill>
      <xdr:spPr>
        <a:xfrm>
          <a:off x="0" y="0"/>
          <a:ext cx="2524125"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2524125</xdr:colOff>
      <xdr:row>4</xdr:row>
      <xdr:rowOff>142875</xdr:rowOff>
    </xdr:to>
    <xdr:pic>
      <xdr:nvPicPr>
        <xdr:cNvPr id="1" name="Imagem 2" descr="NOVO-Fiocruz-Bahia-LOGO-IGM"/>
        <xdr:cNvPicPr preferRelativeResize="1">
          <a:picLocks noChangeAspect="1"/>
        </xdr:cNvPicPr>
      </xdr:nvPicPr>
      <xdr:blipFill>
        <a:blip r:embed="rId1"/>
        <a:stretch>
          <a:fillRect/>
        </a:stretch>
      </xdr:blipFill>
      <xdr:spPr>
        <a:xfrm>
          <a:off x="0" y="0"/>
          <a:ext cx="25241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14"/>
  <sheetViews>
    <sheetView tabSelected="1" zoomScalePageLayoutView="0" workbookViewId="0" topLeftCell="A1">
      <selection activeCell="D13" sqref="D13"/>
    </sheetView>
  </sheetViews>
  <sheetFormatPr defaultColWidth="5.09765625" defaultRowHeight="42.75" customHeight="1"/>
  <cols>
    <col min="1" max="2" width="7.59765625" style="0" customWidth="1"/>
    <col min="3" max="3" width="36.09765625" style="0" customWidth="1"/>
    <col min="4" max="4" width="25.69921875" style="0" customWidth="1"/>
    <col min="5" max="255" width="7.59765625" style="0" customWidth="1"/>
  </cols>
  <sheetData>
    <row r="1" spans="1:4" ht="14.25">
      <c r="A1" s="86"/>
      <c r="B1" s="86"/>
      <c r="C1" s="86"/>
      <c r="D1" s="86"/>
    </row>
    <row r="2" spans="1:4" ht="14.25">
      <c r="A2" s="86"/>
      <c r="B2" s="86"/>
      <c r="C2" s="86"/>
      <c r="D2" s="86"/>
    </row>
    <row r="3" spans="1:4" ht="14.25">
      <c r="A3" s="86"/>
      <c r="B3" s="86"/>
      <c r="C3" s="86"/>
      <c r="D3" s="86"/>
    </row>
    <row r="4" spans="1:4" ht="14.25">
      <c r="A4" s="86"/>
      <c r="B4" s="86"/>
      <c r="C4" s="86"/>
      <c r="D4" s="86"/>
    </row>
    <row r="5" spans="1:4" ht="15.75" customHeight="1">
      <c r="A5" s="86"/>
      <c r="B5" s="86"/>
      <c r="C5" s="86"/>
      <c r="D5" s="86"/>
    </row>
    <row r="6" spans="1:3" ht="15.75">
      <c r="A6" s="27"/>
      <c r="B6" s="11"/>
      <c r="C6" s="28"/>
    </row>
    <row r="7" spans="1:4" ht="15.75">
      <c r="A7" s="87" t="s">
        <v>0</v>
      </c>
      <c r="B7" s="87"/>
      <c r="C7" s="87"/>
      <c r="D7" s="87"/>
    </row>
    <row r="8" spans="1:4" ht="50.25" customHeight="1">
      <c r="A8" s="29" t="s">
        <v>1</v>
      </c>
      <c r="B8" s="88" t="s">
        <v>2</v>
      </c>
      <c r="C8" s="88"/>
      <c r="D8" s="30"/>
    </row>
    <row r="9" spans="1:4" ht="36" customHeight="1">
      <c r="A9" s="31" t="s">
        <v>3</v>
      </c>
      <c r="B9" s="88" t="s">
        <v>4</v>
      </c>
      <c r="C9" s="88"/>
      <c r="D9" s="32" t="s">
        <v>86</v>
      </c>
    </row>
    <row r="10" spans="1:4" ht="79.5" customHeight="1">
      <c r="A10" s="31" t="s">
        <v>5</v>
      </c>
      <c r="B10" s="88" t="s">
        <v>6</v>
      </c>
      <c r="C10" s="88"/>
      <c r="D10" s="33"/>
    </row>
    <row r="11" spans="1:4" ht="23.25">
      <c r="A11" s="31" t="s">
        <v>7</v>
      </c>
      <c r="B11" s="84" t="s">
        <v>8</v>
      </c>
      <c r="C11" s="84"/>
      <c r="D11" s="34" t="s">
        <v>112</v>
      </c>
    </row>
    <row r="12" spans="1:4" ht="47.25" customHeight="1">
      <c r="A12" s="31" t="s">
        <v>9</v>
      </c>
      <c r="B12" s="84" t="s">
        <v>11</v>
      </c>
      <c r="C12" s="84"/>
      <c r="D12" s="35" t="s">
        <v>88</v>
      </c>
    </row>
    <row r="13" spans="1:4" ht="51" customHeight="1">
      <c r="A13" s="31" t="s">
        <v>10</v>
      </c>
      <c r="B13" s="84" t="s">
        <v>113</v>
      </c>
      <c r="C13" s="84"/>
      <c r="D13" s="36">
        <f>'Resumo e Totalização'!E27</f>
        <v>0</v>
      </c>
    </row>
    <row r="14" spans="1:4" ht="14.25">
      <c r="A14" s="85" t="s">
        <v>87</v>
      </c>
      <c r="B14" s="85"/>
      <c r="C14" s="85"/>
      <c r="D14" s="85"/>
    </row>
    <row r="15" ht="17.25" customHeight="1"/>
    <row r="16" ht="14.25"/>
    <row r="17" ht="36" customHeight="1"/>
    <row r="18" ht="36" customHeight="1"/>
  </sheetData>
  <sheetProtection/>
  <mergeCells count="9">
    <mergeCell ref="B12:C12"/>
    <mergeCell ref="B13:C13"/>
    <mergeCell ref="A14:D14"/>
    <mergeCell ref="A1:D5"/>
    <mergeCell ref="A7:D7"/>
    <mergeCell ref="B8:C8"/>
    <mergeCell ref="B9:C9"/>
    <mergeCell ref="B10:C10"/>
    <mergeCell ref="B11:C11"/>
  </mergeCells>
  <printOptions/>
  <pageMargins left="0.5901574803149606" right="0.5901574803149606" top="1.0830708661417323" bottom="1.0830708661417323" header="0.7874015748031495" footer="0.7874015748031495"/>
  <pageSetup fitToHeight="1" fitToWidth="1" horizontalDpi="600" verticalDpi="600" orientation="portrait" pageOrder="overThenDown"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G37"/>
  <sheetViews>
    <sheetView zoomScalePageLayoutView="0" workbookViewId="0" topLeftCell="A1">
      <selection activeCell="C23" sqref="C23"/>
    </sheetView>
  </sheetViews>
  <sheetFormatPr defaultColWidth="8.3984375" defaultRowHeight="14.25"/>
  <cols>
    <col min="1" max="1" width="34.09765625" style="0" bestFit="1" customWidth="1"/>
    <col min="2" max="2" width="10.5" style="0" customWidth="1"/>
    <col min="3" max="3" width="12.3984375" style="0" customWidth="1"/>
    <col min="4" max="4" width="11.8984375" style="0" customWidth="1"/>
    <col min="5" max="5" width="15.8984375" style="0" bestFit="1" customWidth="1"/>
  </cols>
  <sheetData>
    <row r="1" spans="1:5" ht="14.25">
      <c r="A1" s="86"/>
      <c r="B1" s="86"/>
      <c r="C1" s="86"/>
      <c r="D1" s="86"/>
      <c r="E1" s="86"/>
    </row>
    <row r="2" spans="1:5" ht="14.25">
      <c r="A2" s="86"/>
      <c r="B2" s="86"/>
      <c r="C2" s="86"/>
      <c r="D2" s="86"/>
      <c r="E2" s="86"/>
    </row>
    <row r="3" spans="1:5" ht="14.25">
      <c r="A3" s="86"/>
      <c r="B3" s="86"/>
      <c r="C3" s="86"/>
      <c r="D3" s="86"/>
      <c r="E3" s="86"/>
    </row>
    <row r="4" spans="1:5" ht="14.25">
      <c r="A4" s="86"/>
      <c r="B4" s="86"/>
      <c r="C4" s="86"/>
      <c r="D4" s="86"/>
      <c r="E4" s="86"/>
    </row>
    <row r="5" spans="1:5" s="4" customFormat="1" ht="15.75" customHeight="1">
      <c r="A5" s="86"/>
      <c r="B5" s="86"/>
      <c r="C5" s="86"/>
      <c r="D5" s="86"/>
      <c r="E5" s="86"/>
    </row>
    <row r="6" spans="1:5" s="4" customFormat="1" ht="15.75">
      <c r="A6" s="3"/>
      <c r="B6" s="1"/>
      <c r="C6" s="5"/>
      <c r="D6" s="5"/>
      <c r="E6" s="3"/>
    </row>
    <row r="7" spans="1:5" s="4" customFormat="1" ht="15.75">
      <c r="A7" s="134" t="s">
        <v>130</v>
      </c>
      <c r="B7" s="134"/>
      <c r="C7" s="134"/>
      <c r="D7" s="134"/>
      <c r="E7" s="134"/>
    </row>
    <row r="8" spans="1:5" s="4" customFormat="1" ht="13.5" thickBot="1">
      <c r="A8" s="133"/>
      <c r="B8" s="133"/>
      <c r="C8" s="133"/>
      <c r="D8" s="133"/>
      <c r="E8" s="133"/>
    </row>
    <row r="9" spans="1:5" s="4" customFormat="1" ht="45.75" customHeight="1" thickBot="1" thickTop="1">
      <c r="A9" s="66" t="s">
        <v>13</v>
      </c>
      <c r="B9" s="67" t="s">
        <v>132</v>
      </c>
      <c r="C9" s="67" t="s">
        <v>133</v>
      </c>
      <c r="D9" s="67" t="s">
        <v>131</v>
      </c>
      <c r="E9" s="68" t="s">
        <v>134</v>
      </c>
    </row>
    <row r="10" spans="1:5" s="4" customFormat="1" ht="12.75" thickTop="1">
      <c r="A10" s="2"/>
      <c r="B10" s="2"/>
      <c r="C10" s="2"/>
      <c r="D10" s="2"/>
      <c r="E10" s="2"/>
    </row>
    <row r="11" spans="1:5" s="4" customFormat="1" ht="12">
      <c r="A11" s="7" t="str">
        <f>'POSTO DIURNO 12x36'!A9:E9</f>
        <v>Vigilante – POSTO DIURNO 12x36</v>
      </c>
      <c r="B11" s="69">
        <f>'POSTO DIURNO 12x36'!E84</f>
        <v>0</v>
      </c>
      <c r="C11" s="71">
        <f>'POSTO DIURNO 12x36'!E85</f>
        <v>0</v>
      </c>
      <c r="D11" s="70">
        <v>2</v>
      </c>
      <c r="E11" s="72">
        <f>C11*D11</f>
        <v>0</v>
      </c>
    </row>
    <row r="12" spans="1:5" s="4" customFormat="1" ht="12">
      <c r="A12" s="7"/>
      <c r="B12" s="69"/>
      <c r="C12" s="71"/>
      <c r="D12" s="70"/>
      <c r="E12" s="72"/>
    </row>
    <row r="13" spans="1:5" s="4" customFormat="1" ht="12">
      <c r="A13" s="7" t="str">
        <f>'POSTO DIURNO BRIGADISTA 12x36'!A9:E9</f>
        <v>Vigilante Brigadista – POSTO DIURNO 12x36</v>
      </c>
      <c r="B13" s="69">
        <f>'POSTO DIURNO BRIGADISTA 12x36'!E85</f>
        <v>0</v>
      </c>
      <c r="C13" s="71">
        <f>'POSTO DIURNO BRIGADISTA 12x36'!E86</f>
        <v>0</v>
      </c>
      <c r="D13" s="70">
        <v>1</v>
      </c>
      <c r="E13" s="72">
        <f>C13*D13</f>
        <v>0</v>
      </c>
    </row>
    <row r="14" spans="1:5" s="4" customFormat="1" ht="12">
      <c r="A14" s="2"/>
      <c r="B14" s="69"/>
      <c r="C14" s="71"/>
      <c r="D14" s="70"/>
      <c r="E14" s="72"/>
    </row>
    <row r="15" spans="1:5" s="4" customFormat="1" ht="12">
      <c r="A15" s="7" t="str">
        <f>'POSTO DIURNO LÍDER 12x36'!A9:E9</f>
        <v>Vigilante Líder – POSTO DIURNO 12x36</v>
      </c>
      <c r="B15" s="69">
        <f>'POSTO DIURNO LÍDER 12x36'!E85</f>
        <v>0</v>
      </c>
      <c r="C15" s="71">
        <f>'POSTO DIURNO LÍDER 12x36'!E86</f>
        <v>0</v>
      </c>
      <c r="D15" s="70">
        <v>1</v>
      </c>
      <c r="E15" s="72">
        <f>C15*D15</f>
        <v>0</v>
      </c>
    </row>
    <row r="16" spans="1:5" s="4" customFormat="1" ht="12">
      <c r="A16" s="2"/>
      <c r="B16" s="69"/>
      <c r="C16" s="71"/>
      <c r="D16" s="70"/>
      <c r="E16" s="72"/>
    </row>
    <row r="17" spans="1:5" s="4" customFormat="1" ht="12">
      <c r="A17" s="7" t="str">
        <f>'POSTO NOTURNO 12x36'!A9:E9</f>
        <v>Vigilante – POSTO NOTURNO 12x36</v>
      </c>
      <c r="B17" s="69">
        <f>'POSTO NOTURNO 12x36'!E85</f>
        <v>0</v>
      </c>
      <c r="C17" s="71">
        <f>'POSTO NOTURNO 12x36'!E86</f>
        <v>0</v>
      </c>
      <c r="D17" s="70">
        <v>2</v>
      </c>
      <c r="E17" s="72">
        <f>C17*D17</f>
        <v>0</v>
      </c>
    </row>
    <row r="18" spans="1:5" s="4" customFormat="1" ht="12">
      <c r="A18" s="2"/>
      <c r="B18" s="69"/>
      <c r="C18" s="71"/>
      <c r="D18" s="70"/>
      <c r="E18" s="72"/>
    </row>
    <row r="19" spans="1:5" s="4" customFormat="1" ht="12">
      <c r="A19" s="2" t="str">
        <f>'POSTO NOTURNO BRIGADISTA 12x36'!A9:E9</f>
        <v>Vigilante Brigadista – POSTO NOTURNO 12x36</v>
      </c>
      <c r="B19" s="69">
        <f>'POSTO NOTURNO BRIGADISTA 12x36'!E86</f>
        <v>0</v>
      </c>
      <c r="C19" s="71">
        <f>'POSTO NOTURNO BRIGADISTA 12x36'!E87</f>
        <v>0</v>
      </c>
      <c r="D19" s="70">
        <v>1</v>
      </c>
      <c r="E19" s="72">
        <f>C19*D19</f>
        <v>0</v>
      </c>
    </row>
    <row r="20" spans="1:5" s="4" customFormat="1" ht="12">
      <c r="A20" s="2"/>
      <c r="B20" s="69"/>
      <c r="C20" s="71"/>
      <c r="D20" s="70"/>
      <c r="E20" s="72"/>
    </row>
    <row r="21" spans="1:5" s="4" customFormat="1" ht="12">
      <c r="A21" s="7" t="str">
        <f>'POSTO NOTURNO LÍDER 12x36'!A9:E9</f>
        <v>Vigilante Líder – POSTO NOTURNO 12x36</v>
      </c>
      <c r="B21" s="69">
        <f>'POSTO NOTURNO LÍDER 12x36'!E86</f>
        <v>0</v>
      </c>
      <c r="C21" s="71">
        <f>'POSTO NOTURNO LÍDER 12x36'!E87</f>
        <v>0</v>
      </c>
      <c r="D21" s="70">
        <v>1</v>
      </c>
      <c r="E21" s="72">
        <f>C21*D21</f>
        <v>0</v>
      </c>
    </row>
    <row r="22" spans="1:5" s="4" customFormat="1" ht="12">
      <c r="A22" s="2"/>
      <c r="B22" s="69"/>
      <c r="C22" s="71"/>
      <c r="D22" s="70"/>
      <c r="E22" s="72"/>
    </row>
    <row r="23" spans="1:5" s="4" customFormat="1" ht="12">
      <c r="A23" s="7" t="str">
        <f>'POSTO 44HS'!A9:E9</f>
        <v>Vigilante – POSTO DIURNO 44 Horas</v>
      </c>
      <c r="B23" s="69">
        <f>'POSTO 44HS'!E83</f>
        <v>0</v>
      </c>
      <c r="C23" s="71">
        <f>'POSTO 44HS'!E83</f>
        <v>0</v>
      </c>
      <c r="D23" s="70">
        <v>1</v>
      </c>
      <c r="E23" s="72">
        <f>C23*D23</f>
        <v>0</v>
      </c>
    </row>
    <row r="24" spans="1:5" s="4" customFormat="1" ht="12.75" thickBot="1">
      <c r="A24" s="2"/>
      <c r="B24" s="8"/>
      <c r="C24" s="9"/>
      <c r="D24" s="10"/>
      <c r="E24" s="7"/>
    </row>
    <row r="25" spans="1:5" s="4" customFormat="1" ht="16.5" thickBot="1" thickTop="1">
      <c r="A25" s="130" t="s">
        <v>14</v>
      </c>
      <c r="B25" s="130"/>
      <c r="C25" s="130"/>
      <c r="D25" s="130"/>
      <c r="E25" s="73">
        <f>E11+E13+E15+E17+E19+E21+E23</f>
        <v>0</v>
      </c>
    </row>
    <row r="26" spans="1:5" s="4" customFormat="1" ht="15.75" thickBot="1" thickTop="1">
      <c r="A26"/>
      <c r="B26"/>
      <c r="C26"/>
      <c r="D26"/>
      <c r="E26" s="74"/>
    </row>
    <row r="27" spans="1:5" s="4" customFormat="1" ht="16.5" thickBot="1" thickTop="1">
      <c r="A27" s="131" t="s">
        <v>15</v>
      </c>
      <c r="B27" s="131"/>
      <c r="C27" s="131"/>
      <c r="D27" s="131"/>
      <c r="E27" s="73">
        <f>E25*12</f>
        <v>0</v>
      </c>
    </row>
    <row r="28" spans="1:5" s="4" customFormat="1" ht="15.75" thickBot="1" thickTop="1">
      <c r="A28"/>
      <c r="B28"/>
      <c r="C28"/>
      <c r="D28"/>
      <c r="E28" s="74"/>
    </row>
    <row r="29" spans="1:5" s="4" customFormat="1" ht="15" customHeight="1" thickBot="1" thickTop="1">
      <c r="A29" s="132" t="s">
        <v>104</v>
      </c>
      <c r="B29" s="132"/>
      <c r="C29" s="132"/>
      <c r="D29" s="132"/>
      <c r="E29" s="76">
        <f>2*'POSTO DIURNO 12x36'!E97+'POSTO DIURNO BRIGADISTA 12x36'!E98+'POSTO DIURNO LÍDER 12x36'!E98+2*'POSTO NOTURNO 12x36'!E98+'POSTO NOTURNO BRIGADISTA 12x36'!E99+'POSTO NOTURNO LÍDER 12x36'!E99+'POSTO 44HS'!E94+'Taxa de ADM conta vinculada'!D22</f>
        <v>0</v>
      </c>
    </row>
    <row r="30" spans="1:5" s="4" customFormat="1" ht="15" customHeight="1" thickBot="1" thickTop="1">
      <c r="A30" s="2"/>
      <c r="B30" s="54"/>
      <c r="C30" s="54"/>
      <c r="D30" s="54"/>
      <c r="E30" s="75"/>
    </row>
    <row r="31" spans="1:5" s="4" customFormat="1" ht="15" customHeight="1" thickBot="1" thickTop="1">
      <c r="A31" s="132" t="s">
        <v>105</v>
      </c>
      <c r="B31" s="132"/>
      <c r="C31" s="132"/>
      <c r="D31" s="132"/>
      <c r="E31" s="76">
        <f>E29*12</f>
        <v>0</v>
      </c>
    </row>
    <row r="32" spans="1:7" s="4" customFormat="1" ht="15" customHeight="1" thickTop="1">
      <c r="A32" s="2"/>
      <c r="B32" s="2"/>
      <c r="C32" s="2"/>
      <c r="D32" s="2"/>
      <c r="E32" s="2"/>
      <c r="F32" s="6"/>
      <c r="G32" s="6"/>
    </row>
    <row r="33" spans="1:5" s="4" customFormat="1" ht="15.75" customHeight="1">
      <c r="A33" s="2"/>
      <c r="B33" s="2"/>
      <c r="C33" s="2"/>
      <c r="D33" s="2"/>
      <c r="E33" s="2"/>
    </row>
    <row r="34" spans="1:5" s="4" customFormat="1" ht="12">
      <c r="A34" s="2"/>
      <c r="B34" s="2"/>
      <c r="C34" s="2"/>
      <c r="D34" s="2"/>
      <c r="E34" s="2"/>
    </row>
    <row r="35" spans="1:5" s="4" customFormat="1" ht="12">
      <c r="A35" s="2"/>
      <c r="B35" s="2"/>
      <c r="C35" s="2"/>
      <c r="D35" s="2"/>
      <c r="E35" s="2"/>
    </row>
    <row r="36" spans="1:5" s="4" customFormat="1" ht="12">
      <c r="A36" s="2"/>
      <c r="B36" s="2"/>
      <c r="C36" s="2"/>
      <c r="D36" s="2"/>
      <c r="E36" s="2"/>
    </row>
    <row r="37" spans="1:5" s="4" customFormat="1" ht="12">
      <c r="A37" s="2"/>
      <c r="B37" s="2"/>
      <c r="C37" s="2"/>
      <c r="D37" s="2"/>
      <c r="E37" s="2"/>
    </row>
  </sheetData>
  <sheetProtection/>
  <mergeCells count="7">
    <mergeCell ref="A25:D25"/>
    <mergeCell ref="A27:D27"/>
    <mergeCell ref="A29:D29"/>
    <mergeCell ref="A31:D31"/>
    <mergeCell ref="A8:E8"/>
    <mergeCell ref="A1:E5"/>
    <mergeCell ref="A7:E7"/>
  </mergeCells>
  <printOptions horizontalCentered="1"/>
  <pageMargins left="0.19645669291338586" right="0.19645669291338586" top="0.4921259842519686" bottom="1.0830708661417323" header="0.19645669291338586" footer="0.7874015748031495"/>
  <pageSetup fitToHeight="1" fitToWidth="1" horizontalDpi="600" verticalDpi="600" orientation="landscape" pageOrder="overThenDown"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103"/>
  <sheetViews>
    <sheetView zoomScalePageLayoutView="0" workbookViewId="0" topLeftCell="A76">
      <selection activeCell="E85" sqref="E85"/>
    </sheetView>
  </sheetViews>
  <sheetFormatPr defaultColWidth="10.296875" defaultRowHeight="14.25"/>
  <cols>
    <col min="1" max="1" width="14.5" style="11" customWidth="1"/>
    <col min="2" max="2" width="53.19921875" style="11" customWidth="1"/>
    <col min="3" max="3" width="24.69921875" style="11" customWidth="1"/>
    <col min="4" max="4" width="25.5" style="11" bestFit="1" customWidth="1"/>
    <col min="5" max="5" width="11.5" style="11" bestFit="1" customWidth="1"/>
    <col min="6" max="16384" width="10.19921875" style="11" customWidth="1"/>
  </cols>
  <sheetData>
    <row r="1" spans="1:5" ht="14.25">
      <c r="A1" s="104"/>
      <c r="B1" s="104"/>
      <c r="C1" s="104"/>
      <c r="D1" s="104"/>
      <c r="E1" s="104"/>
    </row>
    <row r="2" spans="1:5" ht="14.25">
      <c r="A2" s="104"/>
      <c r="B2" s="104"/>
      <c r="C2" s="104"/>
      <c r="D2" s="104"/>
      <c r="E2" s="104"/>
    </row>
    <row r="3" spans="1:5" ht="14.25">
      <c r="A3" s="104"/>
      <c r="B3" s="104"/>
      <c r="C3" s="104"/>
      <c r="D3" s="104"/>
      <c r="E3" s="104"/>
    </row>
    <row r="4" spans="1:5" ht="14.25">
      <c r="A4" s="104"/>
      <c r="B4" s="104"/>
      <c r="C4" s="104"/>
      <c r="D4" s="104"/>
      <c r="E4" s="104"/>
    </row>
    <row r="5" spans="1:5" ht="14.25">
      <c r="A5" s="104"/>
      <c r="B5" s="104"/>
      <c r="C5" s="104"/>
      <c r="D5" s="104"/>
      <c r="E5" s="104"/>
    </row>
    <row r="6" spans="1:5" ht="14.25">
      <c r="A6" s="105" t="s">
        <v>16</v>
      </c>
      <c r="B6" s="105"/>
      <c r="C6" s="105"/>
      <c r="D6" s="105"/>
      <c r="E6" s="105"/>
    </row>
    <row r="7" spans="1:5" ht="7.5" customHeight="1" thickBot="1">
      <c r="A7" s="104"/>
      <c r="B7" s="104"/>
      <c r="C7" s="104"/>
      <c r="D7" s="104"/>
      <c r="E7" s="104"/>
    </row>
    <row r="8" spans="1:5" ht="15.75">
      <c r="A8" s="106" t="s">
        <v>17</v>
      </c>
      <c r="B8" s="106"/>
      <c r="C8" s="106"/>
      <c r="D8" s="106"/>
      <c r="E8" s="106"/>
    </row>
    <row r="9" spans="1:5" ht="15.75" thickBot="1">
      <c r="A9" s="107" t="s">
        <v>123</v>
      </c>
      <c r="B9" s="107"/>
      <c r="C9" s="107"/>
      <c r="D9" s="107"/>
      <c r="E9" s="107"/>
    </row>
    <row r="10" spans="1:5" ht="7.5" customHeight="1" thickBot="1">
      <c r="A10" s="108"/>
      <c r="B10" s="108"/>
      <c r="C10" s="108"/>
      <c r="D10" s="108"/>
      <c r="E10" s="108"/>
    </row>
    <row r="11" spans="1:5" ht="13.5" customHeight="1" thickBot="1">
      <c r="A11" s="108"/>
      <c r="B11" s="108"/>
      <c r="C11" s="108"/>
      <c r="D11" s="108"/>
      <c r="E11" s="12" t="s">
        <v>18</v>
      </c>
    </row>
    <row r="12" spans="1:5" ht="13.5" customHeight="1">
      <c r="A12" s="109" t="s">
        <v>19</v>
      </c>
      <c r="B12" s="109"/>
      <c r="C12" s="109"/>
      <c r="D12" s="109"/>
      <c r="E12" s="109"/>
    </row>
    <row r="13" spans="1:5" ht="15" thickBot="1">
      <c r="A13" s="110" t="s">
        <v>116</v>
      </c>
      <c r="B13" s="111" t="s">
        <v>12</v>
      </c>
      <c r="C13" s="111"/>
      <c r="D13" s="111"/>
      <c r="E13" s="13">
        <v>0</v>
      </c>
    </row>
    <row r="14" spans="1:5" ht="15" thickBot="1">
      <c r="A14" s="110"/>
      <c r="B14" s="111" t="s">
        <v>183</v>
      </c>
      <c r="C14" s="111"/>
      <c r="D14" s="83">
        <v>0.4</v>
      </c>
      <c r="E14" s="82">
        <v>0</v>
      </c>
    </row>
    <row r="15" spans="1:5" ht="15" thickBot="1">
      <c r="A15" s="110"/>
      <c r="B15" s="79" t="s">
        <v>175</v>
      </c>
      <c r="C15" s="79"/>
      <c r="D15" s="81"/>
      <c r="E15" s="82">
        <v>0</v>
      </c>
    </row>
    <row r="16" spans="1:5" ht="15" thickBot="1">
      <c r="A16" s="110"/>
      <c r="B16" s="111" t="s">
        <v>140</v>
      </c>
      <c r="C16" s="111"/>
      <c r="D16" s="111"/>
      <c r="E16" s="82">
        <v>0</v>
      </c>
    </row>
    <row r="17" spans="1:5" ht="15" thickBot="1">
      <c r="A17" s="110"/>
      <c r="B17" s="112" t="s">
        <v>21</v>
      </c>
      <c r="C17" s="112"/>
      <c r="D17" s="112"/>
      <c r="E17" s="15">
        <f>(SUM(E13:E16))</f>
        <v>0</v>
      </c>
    </row>
    <row r="18" spans="1:5" ht="7.5" customHeight="1" thickBot="1">
      <c r="A18" s="108"/>
      <c r="B18" s="108"/>
      <c r="C18" s="108"/>
      <c r="D18" s="108"/>
      <c r="E18" s="108"/>
    </row>
    <row r="19" spans="1:5" ht="14.25">
      <c r="A19" s="109" t="s">
        <v>22</v>
      </c>
      <c r="B19" s="109"/>
      <c r="C19" s="109"/>
      <c r="D19" s="109"/>
      <c r="E19" s="109"/>
    </row>
    <row r="20" spans="1:5" ht="15" thickBot="1">
      <c r="A20" s="110" t="s">
        <v>117</v>
      </c>
      <c r="B20" s="111" t="s">
        <v>169</v>
      </c>
      <c r="C20" s="111"/>
      <c r="D20" s="111"/>
      <c r="E20" s="13">
        <v>0</v>
      </c>
    </row>
    <row r="21" spans="1:5" ht="15" thickBot="1">
      <c r="A21" s="110"/>
      <c r="B21" s="111" t="s">
        <v>170</v>
      </c>
      <c r="C21" s="111"/>
      <c r="D21" s="111"/>
      <c r="E21" s="13">
        <v>0</v>
      </c>
    </row>
    <row r="22" spans="1:8" ht="15" thickBot="1">
      <c r="A22" s="110"/>
      <c r="B22" s="111" t="s">
        <v>24</v>
      </c>
      <c r="C22" s="111"/>
      <c r="D22" s="111"/>
      <c r="E22" s="13">
        <v>0</v>
      </c>
      <c r="H22" s="16"/>
    </row>
    <row r="23" spans="1:5" ht="15" thickBot="1">
      <c r="A23" s="110"/>
      <c r="B23" s="111" t="s">
        <v>25</v>
      </c>
      <c r="C23" s="111"/>
      <c r="D23" s="111"/>
      <c r="E23" s="13">
        <v>0</v>
      </c>
    </row>
    <row r="24" spans="1:5" ht="15" thickBot="1">
      <c r="A24" s="110"/>
      <c r="B24" s="111" t="s">
        <v>26</v>
      </c>
      <c r="C24" s="111"/>
      <c r="D24" s="111"/>
      <c r="E24" s="13">
        <v>0</v>
      </c>
    </row>
    <row r="25" spans="1:5" ht="15" thickBot="1">
      <c r="A25" s="110"/>
      <c r="B25" s="111" t="s">
        <v>27</v>
      </c>
      <c r="C25" s="111"/>
      <c r="D25" s="111"/>
      <c r="E25" s="13">
        <v>0</v>
      </c>
    </row>
    <row r="26" spans="1:5" ht="15" thickBot="1">
      <c r="A26" s="110"/>
      <c r="B26" s="112" t="s">
        <v>28</v>
      </c>
      <c r="C26" s="112"/>
      <c r="D26" s="112"/>
      <c r="E26" s="15">
        <f>SUM(E20:E25)</f>
        <v>0</v>
      </c>
    </row>
    <row r="27" spans="1:5" ht="7.5" customHeight="1" thickBot="1">
      <c r="A27" s="108"/>
      <c r="B27" s="108"/>
      <c r="C27" s="108"/>
      <c r="D27" s="108"/>
      <c r="E27" s="108"/>
    </row>
    <row r="28" spans="1:5" ht="14.25">
      <c r="A28" s="109" t="s">
        <v>29</v>
      </c>
      <c r="B28" s="109"/>
      <c r="C28" s="109"/>
      <c r="D28" s="109"/>
      <c r="E28" s="109"/>
    </row>
    <row r="29" spans="1:5" ht="15" thickBot="1">
      <c r="A29" s="110" t="s">
        <v>118</v>
      </c>
      <c r="B29" s="111" t="s">
        <v>185</v>
      </c>
      <c r="C29" s="111"/>
      <c r="D29" s="111"/>
      <c r="E29" s="13">
        <v>0</v>
      </c>
    </row>
    <row r="30" spans="1:5" ht="15" thickBot="1">
      <c r="A30" s="110"/>
      <c r="B30" s="111" t="s">
        <v>168</v>
      </c>
      <c r="C30" s="111"/>
      <c r="D30" s="111"/>
      <c r="E30" s="13">
        <v>0</v>
      </c>
    </row>
    <row r="31" spans="1:5" ht="15" thickBot="1">
      <c r="A31" s="110"/>
      <c r="B31" s="111" t="s">
        <v>171</v>
      </c>
      <c r="C31" s="111"/>
      <c r="D31" s="111"/>
      <c r="E31" s="13">
        <v>0</v>
      </c>
    </row>
    <row r="32" spans="1:5" ht="15" thickBot="1">
      <c r="A32" s="110"/>
      <c r="B32" s="111" t="s">
        <v>166</v>
      </c>
      <c r="C32" s="111"/>
      <c r="D32" s="111"/>
      <c r="E32" s="13">
        <v>0</v>
      </c>
    </row>
    <row r="33" spans="1:5" ht="15" thickBot="1">
      <c r="A33" s="110"/>
      <c r="B33" s="112" t="s">
        <v>31</v>
      </c>
      <c r="C33" s="112"/>
      <c r="D33" s="112"/>
      <c r="E33" s="15">
        <f>SUM(E29:E32)</f>
        <v>0</v>
      </c>
    </row>
    <row r="34" spans="1:5" ht="7.5" customHeight="1" thickBot="1">
      <c r="A34" s="108"/>
      <c r="B34" s="108"/>
      <c r="C34" s="108"/>
      <c r="D34" s="108"/>
      <c r="E34" s="108"/>
    </row>
    <row r="35" spans="1:5" ht="15" thickBot="1">
      <c r="A35" s="109" t="s">
        <v>32</v>
      </c>
      <c r="B35" s="109"/>
      <c r="C35" s="109"/>
      <c r="D35" s="109"/>
      <c r="E35" s="109"/>
    </row>
    <row r="36" spans="1:5" ht="14.25">
      <c r="A36" s="113" t="s">
        <v>33</v>
      </c>
      <c r="B36" s="113"/>
      <c r="C36" s="113"/>
      <c r="D36" s="113"/>
      <c r="E36" s="113"/>
    </row>
    <row r="37" spans="1:5" ht="15" thickBot="1">
      <c r="A37" s="110" t="s">
        <v>34</v>
      </c>
      <c r="B37" s="111" t="s">
        <v>35</v>
      </c>
      <c r="C37" s="111"/>
      <c r="D37" s="17">
        <v>0</v>
      </c>
      <c r="E37" s="14">
        <f>E17*D37</f>
        <v>0</v>
      </c>
    </row>
    <row r="38" spans="1:5" ht="15" thickBot="1">
      <c r="A38" s="110"/>
      <c r="B38" s="111" t="s">
        <v>36</v>
      </c>
      <c r="C38" s="111"/>
      <c r="D38" s="17">
        <v>0</v>
      </c>
      <c r="E38" s="14">
        <f>E17*D38</f>
        <v>0</v>
      </c>
    </row>
    <row r="39" spans="1:5" ht="15" thickBot="1">
      <c r="A39" s="110"/>
      <c r="B39" s="111" t="s">
        <v>37</v>
      </c>
      <c r="C39" s="111"/>
      <c r="D39" s="17">
        <v>0</v>
      </c>
      <c r="E39" s="14">
        <f>E17*D39</f>
        <v>0</v>
      </c>
    </row>
    <row r="40" spans="1:5" ht="15" thickBot="1">
      <c r="A40" s="110"/>
      <c r="B40" s="111" t="s">
        <v>38</v>
      </c>
      <c r="C40" s="111"/>
      <c r="D40" s="17">
        <v>0</v>
      </c>
      <c r="E40" s="14">
        <f>E17*D40</f>
        <v>0</v>
      </c>
    </row>
    <row r="41" spans="1:5" ht="15" thickBot="1">
      <c r="A41" s="110"/>
      <c r="B41" s="111" t="s">
        <v>39</v>
      </c>
      <c r="C41" s="111"/>
      <c r="D41" s="17">
        <v>0</v>
      </c>
      <c r="E41" s="14">
        <f>E17*D41</f>
        <v>0</v>
      </c>
    </row>
    <row r="42" spans="1:5" ht="15" thickBot="1">
      <c r="A42" s="110"/>
      <c r="B42" s="111" t="s">
        <v>40</v>
      </c>
      <c r="C42" s="111"/>
      <c r="D42" s="17">
        <v>0</v>
      </c>
      <c r="E42" s="14">
        <f>E17*D42</f>
        <v>0</v>
      </c>
    </row>
    <row r="43" spans="1:5" ht="15" thickBot="1">
      <c r="A43" s="110"/>
      <c r="B43" s="111" t="s">
        <v>41</v>
      </c>
      <c r="C43" s="111"/>
      <c r="D43" s="17">
        <v>0</v>
      </c>
      <c r="E43" s="14">
        <f>E17*D43</f>
        <v>0</v>
      </c>
    </row>
    <row r="44" spans="1:5" ht="15" thickBot="1">
      <c r="A44" s="110"/>
      <c r="B44" s="111" t="s">
        <v>42</v>
      </c>
      <c r="C44" s="111"/>
      <c r="D44" s="17">
        <v>0</v>
      </c>
      <c r="E44" s="14">
        <f>E17*D44</f>
        <v>0</v>
      </c>
    </row>
    <row r="45" spans="1:5" ht="15" thickBot="1">
      <c r="A45" s="110"/>
      <c r="B45" s="114" t="s">
        <v>43</v>
      </c>
      <c r="C45" s="114"/>
      <c r="D45" s="18">
        <f>SUM(D37:D44)</f>
        <v>0</v>
      </c>
      <c r="E45" s="19">
        <f>E17*D45</f>
        <v>0</v>
      </c>
    </row>
    <row r="46" spans="1:5" ht="14.25">
      <c r="A46" s="113" t="s">
        <v>44</v>
      </c>
      <c r="B46" s="113"/>
      <c r="C46" s="113"/>
      <c r="D46" s="113"/>
      <c r="E46" s="113"/>
    </row>
    <row r="47" spans="1:5" ht="15" thickBot="1">
      <c r="A47" s="110" t="s">
        <v>45</v>
      </c>
      <c r="B47" s="115" t="s">
        <v>46</v>
      </c>
      <c r="C47" s="115"/>
      <c r="D47" s="17">
        <v>0</v>
      </c>
      <c r="E47" s="14">
        <f>ROUND((E17*D47),2)</f>
        <v>0</v>
      </c>
    </row>
    <row r="48" spans="1:5" ht="15" thickBot="1">
      <c r="A48" s="110"/>
      <c r="B48" s="116" t="s">
        <v>47</v>
      </c>
      <c r="C48" s="116"/>
      <c r="D48" s="20">
        <v>0</v>
      </c>
      <c r="E48" s="14">
        <f>ROUND((E17*D48),2)</f>
        <v>0</v>
      </c>
    </row>
    <row r="49" spans="1:5" ht="15" thickBot="1">
      <c r="A49" s="110"/>
      <c r="B49" s="111" t="s">
        <v>48</v>
      </c>
      <c r="C49" s="111"/>
      <c r="D49" s="111"/>
      <c r="E49" s="14">
        <f>(E47+E48)*D45</f>
        <v>0</v>
      </c>
    </row>
    <row r="50" spans="1:5" ht="15" thickBot="1">
      <c r="A50" s="110"/>
      <c r="B50" s="114" t="s">
        <v>49</v>
      </c>
      <c r="C50" s="114"/>
      <c r="D50" s="114"/>
      <c r="E50" s="19">
        <f>SUM(E47:E49)</f>
        <v>0</v>
      </c>
    </row>
    <row r="51" spans="1:5" ht="14.25">
      <c r="A51" s="113" t="s">
        <v>50</v>
      </c>
      <c r="B51" s="113"/>
      <c r="C51" s="113"/>
      <c r="D51" s="113"/>
      <c r="E51" s="113"/>
    </row>
    <row r="52" spans="1:5" ht="15" thickBot="1">
      <c r="A52" s="110" t="s">
        <v>51</v>
      </c>
      <c r="B52" s="111" t="s">
        <v>52</v>
      </c>
      <c r="C52" s="111"/>
      <c r="D52" s="17">
        <v>0</v>
      </c>
      <c r="E52" s="14">
        <f>(((E17+E17/3)*(4/12))/12)*D52</f>
        <v>0</v>
      </c>
    </row>
    <row r="53" spans="1:5" ht="15" thickBot="1">
      <c r="A53" s="110"/>
      <c r="B53" s="111" t="s">
        <v>53</v>
      </c>
      <c r="C53" s="111"/>
      <c r="D53" s="111"/>
      <c r="E53" s="14">
        <f>E52*D45</f>
        <v>0</v>
      </c>
    </row>
    <row r="54" spans="1:5" ht="15" thickBot="1">
      <c r="A54" s="110"/>
      <c r="B54" s="111" t="s">
        <v>54</v>
      </c>
      <c r="C54" s="111"/>
      <c r="D54" s="111"/>
      <c r="E54" s="14">
        <f>(((E17+E17/12)*(4/12))*D52)*D45</f>
        <v>0</v>
      </c>
    </row>
    <row r="55" spans="1:5" ht="15" thickBot="1">
      <c r="A55" s="110"/>
      <c r="B55" s="114" t="s">
        <v>55</v>
      </c>
      <c r="C55" s="114"/>
      <c r="D55" s="114"/>
      <c r="E55" s="19">
        <f>SUM(E52:E54)</f>
        <v>0</v>
      </c>
    </row>
    <row r="56" spans="1:5" ht="14.25">
      <c r="A56" s="113" t="s">
        <v>56</v>
      </c>
      <c r="B56" s="113"/>
      <c r="C56" s="113"/>
      <c r="D56" s="113"/>
      <c r="E56" s="113"/>
    </row>
    <row r="57" spans="1:5" ht="15" thickBot="1">
      <c r="A57" s="110" t="s">
        <v>57</v>
      </c>
      <c r="B57" s="111" t="s">
        <v>58</v>
      </c>
      <c r="C57" s="111"/>
      <c r="D57" s="17">
        <v>0</v>
      </c>
      <c r="E57" s="14">
        <f>(E17/12)*D57</f>
        <v>0</v>
      </c>
    </row>
    <row r="58" spans="1:5" ht="15" thickBot="1">
      <c r="A58" s="110"/>
      <c r="B58" s="111" t="s">
        <v>59</v>
      </c>
      <c r="C58" s="111"/>
      <c r="D58" s="111"/>
      <c r="E58" s="14">
        <f>E57*D42</f>
        <v>0</v>
      </c>
    </row>
    <row r="59" spans="1:5" ht="15" thickBot="1">
      <c r="A59" s="110"/>
      <c r="B59" s="111" t="s">
        <v>60</v>
      </c>
      <c r="C59" s="111"/>
      <c r="D59" s="111"/>
      <c r="E59" s="14">
        <f>(((E17*0.5)*D42)*D57)</f>
        <v>0</v>
      </c>
    </row>
    <row r="60" spans="1:5" ht="15" thickBot="1">
      <c r="A60" s="110"/>
      <c r="B60" s="111" t="s">
        <v>61</v>
      </c>
      <c r="C60" s="111"/>
      <c r="D60" s="17">
        <v>0</v>
      </c>
      <c r="E60" s="14">
        <f>(((E17/30)/12)*7)*D60</f>
        <v>0</v>
      </c>
    </row>
    <row r="61" spans="1:5" ht="15" thickBot="1">
      <c r="A61" s="110"/>
      <c r="B61" s="111" t="s">
        <v>62</v>
      </c>
      <c r="C61" s="111"/>
      <c r="D61" s="111"/>
      <c r="E61" s="14">
        <f>E60*D45</f>
        <v>0</v>
      </c>
    </row>
    <row r="62" spans="1:5" ht="15" thickBot="1">
      <c r="A62" s="110"/>
      <c r="B62" s="111" t="s">
        <v>63</v>
      </c>
      <c r="C62" s="111"/>
      <c r="D62" s="111"/>
      <c r="E62" s="14">
        <f>((E17*0.5)*D42)*D60</f>
        <v>0</v>
      </c>
    </row>
    <row r="63" spans="1:5" ht="15" thickBot="1">
      <c r="A63" s="110"/>
      <c r="B63" s="114" t="s">
        <v>64</v>
      </c>
      <c r="C63" s="114"/>
      <c r="D63" s="114"/>
      <c r="E63" s="19">
        <f>(SUM(E57:E62))</f>
        <v>0</v>
      </c>
    </row>
    <row r="64" spans="1:5" ht="14.25">
      <c r="A64" s="113" t="s">
        <v>65</v>
      </c>
      <c r="B64" s="113"/>
      <c r="C64" s="113"/>
      <c r="D64" s="113"/>
      <c r="E64" s="113"/>
    </row>
    <row r="65" spans="1:5" ht="15" thickBot="1">
      <c r="A65" s="110" t="s">
        <v>66</v>
      </c>
      <c r="B65" s="115" t="s">
        <v>67</v>
      </c>
      <c r="C65" s="115"/>
      <c r="D65" s="17">
        <v>0</v>
      </c>
      <c r="E65" s="14">
        <f>ROUND((E17*D65),2)</f>
        <v>0</v>
      </c>
    </row>
    <row r="66" spans="1:5" ht="15" thickBot="1">
      <c r="A66" s="110"/>
      <c r="B66" s="111" t="s">
        <v>85</v>
      </c>
      <c r="C66" s="111"/>
      <c r="D66" s="21">
        <v>0</v>
      </c>
      <c r="E66" s="14">
        <f>((E17/30)/12)*D66</f>
        <v>0</v>
      </c>
    </row>
    <row r="67" spans="1:5" ht="15" thickBot="1">
      <c r="A67" s="110"/>
      <c r="B67" s="111" t="s">
        <v>68</v>
      </c>
      <c r="C67" s="111"/>
      <c r="D67" s="17">
        <v>0</v>
      </c>
      <c r="E67" s="14">
        <f>(((E17/30)/12)*5)*D67</f>
        <v>0</v>
      </c>
    </row>
    <row r="68" spans="1:5" ht="15" thickBot="1">
      <c r="A68" s="110"/>
      <c r="B68" s="111" t="s">
        <v>69</v>
      </c>
      <c r="C68" s="111"/>
      <c r="D68" s="17">
        <v>0</v>
      </c>
      <c r="E68" s="14">
        <f>(((E17/30)/12)*15)*D68</f>
        <v>0</v>
      </c>
    </row>
    <row r="69" spans="1:5" ht="15" thickBot="1">
      <c r="A69" s="110"/>
      <c r="B69" s="115" t="s">
        <v>84</v>
      </c>
      <c r="C69" s="115"/>
      <c r="D69" s="21">
        <v>0</v>
      </c>
      <c r="E69" s="14">
        <f>((E17/30)/12)*D69</f>
        <v>0</v>
      </c>
    </row>
    <row r="70" spans="1:5" ht="15" thickBot="1">
      <c r="A70" s="110"/>
      <c r="B70" s="111" t="s">
        <v>70</v>
      </c>
      <c r="C70" s="111"/>
      <c r="D70" s="111"/>
      <c r="E70" s="14">
        <f>SUM(E65:E69)*D45</f>
        <v>0</v>
      </c>
    </row>
    <row r="71" spans="1:5" ht="15" thickBot="1">
      <c r="A71" s="110"/>
      <c r="B71" s="114" t="s">
        <v>71</v>
      </c>
      <c r="C71" s="114"/>
      <c r="D71" s="114"/>
      <c r="E71" s="19">
        <f>SUM(E65:E70)</f>
        <v>0</v>
      </c>
    </row>
    <row r="72" spans="1:5" ht="15" thickBot="1">
      <c r="A72" s="22"/>
      <c r="B72" s="112" t="s">
        <v>72</v>
      </c>
      <c r="C72" s="112"/>
      <c r="D72" s="112"/>
      <c r="E72" s="15">
        <f>(E45+E50+E55+E63+E71)</f>
        <v>0</v>
      </c>
    </row>
    <row r="73" spans="1:5" ht="9" customHeight="1" thickBot="1">
      <c r="A73" s="108"/>
      <c r="B73" s="108"/>
      <c r="C73" s="108"/>
      <c r="D73" s="108"/>
      <c r="E73" s="108"/>
    </row>
    <row r="74" spans="1:5" ht="14.25">
      <c r="A74" s="109" t="s">
        <v>73</v>
      </c>
      <c r="B74" s="109"/>
      <c r="C74" s="109"/>
      <c r="D74" s="109"/>
      <c r="E74" s="109"/>
    </row>
    <row r="75" spans="1:5" ht="15" thickBot="1">
      <c r="A75" s="110" t="s">
        <v>74</v>
      </c>
      <c r="B75" s="111" t="s">
        <v>75</v>
      </c>
      <c r="C75" s="111"/>
      <c r="D75" s="17">
        <v>0</v>
      </c>
      <c r="E75" s="14">
        <f>(E17+E26+E33+E72)*D75</f>
        <v>0</v>
      </c>
    </row>
    <row r="76" spans="1:5" ht="15" thickBot="1">
      <c r="A76" s="110"/>
      <c r="B76" s="111" t="s">
        <v>76</v>
      </c>
      <c r="C76" s="111"/>
      <c r="D76" s="17">
        <v>0</v>
      </c>
      <c r="E76" s="14">
        <f>E84*D76</f>
        <v>0</v>
      </c>
    </row>
    <row r="77" spans="1:5" ht="15" thickBot="1">
      <c r="A77" s="110"/>
      <c r="B77" s="111" t="s">
        <v>77</v>
      </c>
      <c r="C77" s="111"/>
      <c r="D77" s="17">
        <v>0</v>
      </c>
      <c r="E77" s="14">
        <f>E84*D77</f>
        <v>0</v>
      </c>
    </row>
    <row r="78" spans="1:5" ht="15" thickBot="1">
      <c r="A78" s="110"/>
      <c r="B78" s="111" t="s">
        <v>78</v>
      </c>
      <c r="C78" s="111"/>
      <c r="D78" s="17">
        <v>0</v>
      </c>
      <c r="E78" s="14">
        <f>E84*D78</f>
        <v>0</v>
      </c>
    </row>
    <row r="79" spans="1:5" ht="15.75" thickBot="1">
      <c r="A79" s="110"/>
      <c r="B79" s="111" t="s">
        <v>79</v>
      </c>
      <c r="C79" s="111"/>
      <c r="D79" s="17">
        <v>0</v>
      </c>
      <c r="E79" s="23">
        <f>IF(ISERR(D79*E84),0,D79*E84)</f>
        <v>0</v>
      </c>
    </row>
    <row r="80" spans="1:5" ht="15" thickBot="1">
      <c r="A80" s="110"/>
      <c r="B80" s="117" t="s">
        <v>80</v>
      </c>
      <c r="C80" s="117"/>
      <c r="D80" s="24">
        <f>SUM(D76:D79)</f>
        <v>0</v>
      </c>
      <c r="E80" s="25"/>
    </row>
    <row r="81" spans="1:5" ht="15" thickBot="1">
      <c r="A81" s="110"/>
      <c r="B81" s="115" t="s">
        <v>81</v>
      </c>
      <c r="C81" s="115"/>
      <c r="D81" s="17">
        <v>0</v>
      </c>
      <c r="E81" s="14">
        <f>(E17+E26+E33+E72+E75)*D81</f>
        <v>0</v>
      </c>
    </row>
    <row r="82" spans="1:5" ht="15" thickBot="1">
      <c r="A82" s="110"/>
      <c r="B82" s="112" t="s">
        <v>82</v>
      </c>
      <c r="C82" s="112"/>
      <c r="D82" s="112"/>
      <c r="E82" s="15">
        <f>E75+E76+E77+E78+E79+E81</f>
        <v>0</v>
      </c>
    </row>
    <row r="83" spans="1:5" ht="7.5" customHeight="1" thickBot="1">
      <c r="A83" s="108"/>
      <c r="B83" s="108"/>
      <c r="C83" s="108"/>
      <c r="D83" s="108"/>
      <c r="E83" s="108"/>
    </row>
    <row r="84" spans="1:5" ht="16.5" thickBot="1">
      <c r="A84" s="118" t="s">
        <v>83</v>
      </c>
      <c r="B84" s="118"/>
      <c r="C84" s="118"/>
      <c r="D84" s="118"/>
      <c r="E84" s="26">
        <f>ROUND((E17+E26+E33+E72+E75+E81)/(1-(D80)),2)</f>
        <v>0</v>
      </c>
    </row>
    <row r="85" spans="1:5" ht="16.5" thickBot="1">
      <c r="A85" s="89" t="s">
        <v>115</v>
      </c>
      <c r="B85" s="90"/>
      <c r="C85" s="90"/>
      <c r="D85" s="91"/>
      <c r="E85" s="26">
        <f>E84*2</f>
        <v>0</v>
      </c>
    </row>
    <row r="86" spans="1:5" ht="42" customHeight="1">
      <c r="A86" s="119" t="s">
        <v>174</v>
      </c>
      <c r="B86" s="119"/>
      <c r="C86" s="119"/>
      <c r="D86" s="119"/>
      <c r="E86" s="119"/>
    </row>
    <row r="87" ht="15" thickBot="1"/>
    <row r="88" spans="2:5" ht="15" thickBot="1">
      <c r="B88" s="101" t="s">
        <v>89</v>
      </c>
      <c r="C88" s="102"/>
      <c r="D88" s="102"/>
      <c r="E88" s="103"/>
    </row>
    <row r="89" spans="2:5" ht="15" thickBot="1">
      <c r="B89" s="38" t="s">
        <v>91</v>
      </c>
      <c r="C89" s="39" t="s">
        <v>98</v>
      </c>
      <c r="D89" s="39" t="s">
        <v>93</v>
      </c>
      <c r="E89" s="40" t="s">
        <v>96</v>
      </c>
    </row>
    <row r="90" spans="2:5" ht="15" thickBot="1">
      <c r="B90" s="41" t="s">
        <v>90</v>
      </c>
      <c r="C90" s="52"/>
      <c r="D90" s="42">
        <v>0.0833</v>
      </c>
      <c r="E90" s="55">
        <f>ROUND((E17*D90),2)</f>
        <v>0</v>
      </c>
    </row>
    <row r="91" spans="2:5" ht="15" thickBot="1">
      <c r="B91" s="43" t="s">
        <v>92</v>
      </c>
      <c r="C91" s="53"/>
      <c r="D91" s="44">
        <v>0.121</v>
      </c>
      <c r="E91" s="56">
        <f>ROUND((E17*D91),2)</f>
        <v>0</v>
      </c>
    </row>
    <row r="92" spans="2:5" ht="26.25" thickBot="1">
      <c r="B92" s="45" t="s">
        <v>97</v>
      </c>
      <c r="C92" s="52"/>
      <c r="D92" s="42">
        <v>0.05</v>
      </c>
      <c r="E92" s="55">
        <f>ROUND((E17*D92),2)</f>
        <v>0</v>
      </c>
    </row>
    <row r="93" spans="2:5" ht="14.25">
      <c r="B93" s="95" t="s">
        <v>94</v>
      </c>
      <c r="C93" s="46" t="s">
        <v>99</v>
      </c>
      <c r="D93" s="47">
        <v>0.0739</v>
      </c>
      <c r="E93" s="57">
        <f>ROUND((IF(D43=1%,E17*D93,0)),2)</f>
        <v>0</v>
      </c>
    </row>
    <row r="94" spans="2:5" ht="14.25">
      <c r="B94" s="96"/>
      <c r="C94" s="48" t="s">
        <v>100</v>
      </c>
      <c r="D94" s="49">
        <v>0.076</v>
      </c>
      <c r="E94" s="58">
        <f>ROUND((IF(D43=2%,E17*D94,0)),2)</f>
        <v>0</v>
      </c>
    </row>
    <row r="95" spans="2:5" ht="15" thickBot="1">
      <c r="B95" s="97"/>
      <c r="C95" s="50" t="s">
        <v>101</v>
      </c>
      <c r="D95" s="51">
        <v>0.0782</v>
      </c>
      <c r="E95" s="59">
        <f>ROUND((IF(D43=3%,E17*D95,0)),2)</f>
        <v>0</v>
      </c>
    </row>
    <row r="96" spans="2:5" ht="15" thickBot="1">
      <c r="B96" s="92" t="s">
        <v>119</v>
      </c>
      <c r="C96" s="93"/>
      <c r="D96" s="94"/>
      <c r="E96" s="60">
        <f>SUM(E90:E95)</f>
        <v>0</v>
      </c>
    </row>
    <row r="97" spans="2:5" ht="15" thickBot="1">
      <c r="B97" s="92" t="s">
        <v>120</v>
      </c>
      <c r="C97" s="93"/>
      <c r="D97" s="94"/>
      <c r="E97" s="60">
        <f>E96*2</f>
        <v>0</v>
      </c>
    </row>
    <row r="98" spans="2:5" ht="14.25" customHeight="1">
      <c r="B98" s="98" t="s">
        <v>102</v>
      </c>
      <c r="C98" s="98"/>
      <c r="D98" s="98"/>
      <c r="E98" s="98"/>
    </row>
    <row r="99" spans="2:5" ht="14.25">
      <c r="B99" s="99"/>
      <c r="C99" s="99"/>
      <c r="D99" s="99"/>
      <c r="E99" s="99"/>
    </row>
    <row r="100" spans="2:5" ht="14.25">
      <c r="B100" s="99"/>
      <c r="C100" s="99"/>
      <c r="D100" s="99"/>
      <c r="E100" s="99"/>
    </row>
    <row r="101" spans="2:5" ht="14.25" customHeight="1">
      <c r="B101" s="100" t="s">
        <v>121</v>
      </c>
      <c r="C101" s="100"/>
      <c r="D101" s="100"/>
      <c r="E101" s="100"/>
    </row>
    <row r="102" spans="2:5" ht="14.25">
      <c r="B102" s="100"/>
      <c r="C102" s="100"/>
      <c r="D102" s="100"/>
      <c r="E102" s="100"/>
    </row>
    <row r="103" spans="2:4" ht="14.25">
      <c r="B103" s="37"/>
      <c r="C103" s="37"/>
      <c r="D103" s="37"/>
    </row>
  </sheetData>
  <sheetProtection/>
  <mergeCells count="96">
    <mergeCell ref="B81:C81"/>
    <mergeCell ref="B82:D82"/>
    <mergeCell ref="A83:E83"/>
    <mergeCell ref="A84:D84"/>
    <mergeCell ref="A86:E86"/>
    <mergeCell ref="B72:D72"/>
    <mergeCell ref="A73:E73"/>
    <mergeCell ref="A74:E74"/>
    <mergeCell ref="A75:A82"/>
    <mergeCell ref="B75:C75"/>
    <mergeCell ref="B76:C76"/>
    <mergeCell ref="B77:C77"/>
    <mergeCell ref="B78:C78"/>
    <mergeCell ref="B79:C79"/>
    <mergeCell ref="B80:C80"/>
    <mergeCell ref="A64:E64"/>
    <mergeCell ref="A65:A71"/>
    <mergeCell ref="B65:C65"/>
    <mergeCell ref="B66:C66"/>
    <mergeCell ref="B67:C67"/>
    <mergeCell ref="B68:C68"/>
    <mergeCell ref="B69:C69"/>
    <mergeCell ref="B70:D70"/>
    <mergeCell ref="B71:D71"/>
    <mergeCell ref="A56:E56"/>
    <mergeCell ref="A57:A63"/>
    <mergeCell ref="B57:C57"/>
    <mergeCell ref="B58:D58"/>
    <mergeCell ref="B59:D59"/>
    <mergeCell ref="B60:C60"/>
    <mergeCell ref="B61:D61"/>
    <mergeCell ref="B62:D62"/>
    <mergeCell ref="B63:D63"/>
    <mergeCell ref="A51:E51"/>
    <mergeCell ref="A52:A55"/>
    <mergeCell ref="B52:C52"/>
    <mergeCell ref="B53:D53"/>
    <mergeCell ref="B54:D54"/>
    <mergeCell ref="B55:D55"/>
    <mergeCell ref="B43:C43"/>
    <mergeCell ref="B44:C44"/>
    <mergeCell ref="B45:C45"/>
    <mergeCell ref="A46:E46"/>
    <mergeCell ref="A47:A50"/>
    <mergeCell ref="B47:C47"/>
    <mergeCell ref="B48:C48"/>
    <mergeCell ref="B49:D49"/>
    <mergeCell ref="B50:D50"/>
    <mergeCell ref="A34:E34"/>
    <mergeCell ref="A35:E35"/>
    <mergeCell ref="A36:E36"/>
    <mergeCell ref="A37:A45"/>
    <mergeCell ref="B37:C37"/>
    <mergeCell ref="B38:C38"/>
    <mergeCell ref="B39:C39"/>
    <mergeCell ref="B40:C40"/>
    <mergeCell ref="B41:C41"/>
    <mergeCell ref="B42:C42"/>
    <mergeCell ref="A27:E27"/>
    <mergeCell ref="A28:E28"/>
    <mergeCell ref="A29:A33"/>
    <mergeCell ref="B29:D29"/>
    <mergeCell ref="B30:D30"/>
    <mergeCell ref="B31:D31"/>
    <mergeCell ref="B32:D32"/>
    <mergeCell ref="B33:D33"/>
    <mergeCell ref="A18:E18"/>
    <mergeCell ref="A19:E19"/>
    <mergeCell ref="A20:A26"/>
    <mergeCell ref="B20:D20"/>
    <mergeCell ref="B21:D21"/>
    <mergeCell ref="B22:D22"/>
    <mergeCell ref="B23:D23"/>
    <mergeCell ref="B24:D24"/>
    <mergeCell ref="B25:D25"/>
    <mergeCell ref="B26:D26"/>
    <mergeCell ref="A11:D11"/>
    <mergeCell ref="A12:E12"/>
    <mergeCell ref="A13:A17"/>
    <mergeCell ref="B13:D13"/>
    <mergeCell ref="B14:C14"/>
    <mergeCell ref="B16:D16"/>
    <mergeCell ref="B17:D17"/>
    <mergeCell ref="A1:E5"/>
    <mergeCell ref="A6:E6"/>
    <mergeCell ref="A7:E7"/>
    <mergeCell ref="A8:E8"/>
    <mergeCell ref="A9:E9"/>
    <mergeCell ref="A10:E10"/>
    <mergeCell ref="A85:D85"/>
    <mergeCell ref="B97:D97"/>
    <mergeCell ref="B93:B95"/>
    <mergeCell ref="B98:E100"/>
    <mergeCell ref="B101:E102"/>
    <mergeCell ref="B88:E88"/>
    <mergeCell ref="B96:D96"/>
  </mergeCells>
  <printOptions/>
  <pageMargins left="0.511811024" right="0.511811024" top="0.787401575" bottom="0.787401575" header="0.31496062" footer="0.31496062"/>
  <pageSetup fitToHeight="1" fitToWidth="1" horizontalDpi="600" verticalDpi="600" orientation="portrait" paperSize="9" scale="4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104"/>
  <sheetViews>
    <sheetView zoomScalePageLayoutView="0" workbookViewId="0" topLeftCell="A61">
      <selection activeCell="E86" sqref="E86"/>
    </sheetView>
  </sheetViews>
  <sheetFormatPr defaultColWidth="10.296875" defaultRowHeight="14.25"/>
  <cols>
    <col min="1" max="1" width="14.5" style="11" customWidth="1"/>
    <col min="2" max="2" width="53.19921875" style="11" customWidth="1"/>
    <col min="3" max="3" width="26.09765625" style="11" customWidth="1"/>
    <col min="4" max="4" width="25.5" style="11" bestFit="1" customWidth="1"/>
    <col min="5" max="5" width="11.5" style="11" bestFit="1" customWidth="1"/>
    <col min="6" max="16384" width="10.19921875" style="11" customWidth="1"/>
  </cols>
  <sheetData>
    <row r="1" spans="1:5" ht="14.25">
      <c r="A1" s="104"/>
      <c r="B1" s="104"/>
      <c r="C1" s="104"/>
      <c r="D1" s="104"/>
      <c r="E1" s="104"/>
    </row>
    <row r="2" spans="1:5" ht="14.25">
      <c r="A2" s="104"/>
      <c r="B2" s="104"/>
      <c r="C2" s="104"/>
      <c r="D2" s="104"/>
      <c r="E2" s="104"/>
    </row>
    <row r="3" spans="1:5" ht="14.25">
      <c r="A3" s="104"/>
      <c r="B3" s="104"/>
      <c r="C3" s="104"/>
      <c r="D3" s="104"/>
      <c r="E3" s="104"/>
    </row>
    <row r="4" spans="1:5" ht="14.25">
      <c r="A4" s="104"/>
      <c r="B4" s="104"/>
      <c r="C4" s="104"/>
      <c r="D4" s="104"/>
      <c r="E4" s="104"/>
    </row>
    <row r="5" spans="1:5" ht="14.25">
      <c r="A5" s="104"/>
      <c r="B5" s="104"/>
      <c r="C5" s="104"/>
      <c r="D5" s="104"/>
      <c r="E5" s="104"/>
    </row>
    <row r="6" spans="1:5" ht="14.25">
      <c r="A6" s="105" t="s">
        <v>16</v>
      </c>
      <c r="B6" s="105"/>
      <c r="C6" s="105"/>
      <c r="D6" s="105"/>
      <c r="E6" s="105"/>
    </row>
    <row r="7" spans="1:5" ht="7.5" customHeight="1" thickBot="1">
      <c r="A7" s="104"/>
      <c r="B7" s="104"/>
      <c r="C7" s="104"/>
      <c r="D7" s="104"/>
      <c r="E7" s="104"/>
    </row>
    <row r="8" spans="1:5" ht="15.75">
      <c r="A8" s="106" t="s">
        <v>17</v>
      </c>
      <c r="B8" s="106"/>
      <c r="C8" s="106"/>
      <c r="D8" s="106"/>
      <c r="E8" s="106"/>
    </row>
    <row r="9" spans="1:5" ht="15.75" thickBot="1">
      <c r="A9" s="107" t="s">
        <v>124</v>
      </c>
      <c r="B9" s="107"/>
      <c r="C9" s="107"/>
      <c r="D9" s="107"/>
      <c r="E9" s="107"/>
    </row>
    <row r="10" spans="1:5" ht="7.5" customHeight="1" thickBot="1">
      <c r="A10" s="108"/>
      <c r="B10" s="108"/>
      <c r="C10" s="108"/>
      <c r="D10" s="108"/>
      <c r="E10" s="108"/>
    </row>
    <row r="11" spans="1:5" ht="13.5" customHeight="1" thickBot="1">
      <c r="A11" s="108"/>
      <c r="B11" s="108"/>
      <c r="C11" s="108"/>
      <c r="D11" s="108"/>
      <c r="E11" s="12" t="s">
        <v>18</v>
      </c>
    </row>
    <row r="12" spans="1:5" ht="13.5" customHeight="1">
      <c r="A12" s="109" t="s">
        <v>19</v>
      </c>
      <c r="B12" s="109"/>
      <c r="C12" s="109"/>
      <c r="D12" s="109"/>
      <c r="E12" s="109"/>
    </row>
    <row r="13" spans="1:5" ht="15" thickBot="1">
      <c r="A13" s="110" t="s">
        <v>116</v>
      </c>
      <c r="B13" s="111" t="s">
        <v>12</v>
      </c>
      <c r="C13" s="111"/>
      <c r="D13" s="111"/>
      <c r="E13" s="13">
        <v>0</v>
      </c>
    </row>
    <row r="14" spans="1:5" ht="15" thickBot="1">
      <c r="A14" s="110"/>
      <c r="B14" s="111" t="s">
        <v>183</v>
      </c>
      <c r="C14" s="111"/>
      <c r="D14" s="83">
        <v>0.4</v>
      </c>
      <c r="E14" s="82">
        <v>0</v>
      </c>
    </row>
    <row r="15" spans="1:5" ht="15" thickBot="1">
      <c r="A15" s="110"/>
      <c r="B15" s="111" t="s">
        <v>114</v>
      </c>
      <c r="C15" s="111"/>
      <c r="D15" s="65">
        <v>0</v>
      </c>
      <c r="E15" s="78">
        <f>E13*D15</f>
        <v>0</v>
      </c>
    </row>
    <row r="16" spans="1:5" ht="15" thickBot="1">
      <c r="A16" s="110"/>
      <c r="B16" s="79" t="s">
        <v>176</v>
      </c>
      <c r="C16" s="79"/>
      <c r="D16" s="81"/>
      <c r="E16" s="82">
        <v>0</v>
      </c>
    </row>
    <row r="17" spans="1:5" ht="15" thickBot="1">
      <c r="A17" s="110"/>
      <c r="B17" s="111" t="s">
        <v>139</v>
      </c>
      <c r="C17" s="111"/>
      <c r="D17" s="111"/>
      <c r="E17" s="82">
        <v>0</v>
      </c>
    </row>
    <row r="18" spans="1:5" ht="15" thickBot="1">
      <c r="A18" s="110"/>
      <c r="B18" s="112" t="s">
        <v>21</v>
      </c>
      <c r="C18" s="112"/>
      <c r="D18" s="112"/>
      <c r="E18" s="15">
        <f>(SUM(E13:E17))</f>
        <v>0</v>
      </c>
    </row>
    <row r="19" spans="1:5" ht="7.5" customHeight="1" thickBot="1">
      <c r="A19" s="108"/>
      <c r="B19" s="108"/>
      <c r="C19" s="108"/>
      <c r="D19" s="108"/>
      <c r="E19" s="108"/>
    </row>
    <row r="20" spans="1:5" ht="14.25">
      <c r="A20" s="109" t="s">
        <v>22</v>
      </c>
      <c r="B20" s="109"/>
      <c r="C20" s="109"/>
      <c r="D20" s="109"/>
      <c r="E20" s="109"/>
    </row>
    <row r="21" spans="1:5" ht="15" thickBot="1">
      <c r="A21" s="110" t="s">
        <v>117</v>
      </c>
      <c r="B21" s="111" t="s">
        <v>164</v>
      </c>
      <c r="C21" s="111"/>
      <c r="D21" s="111"/>
      <c r="E21" s="13">
        <v>0</v>
      </c>
    </row>
    <row r="22" spans="1:5" ht="15" thickBot="1">
      <c r="A22" s="110"/>
      <c r="B22" s="111" t="s">
        <v>165</v>
      </c>
      <c r="C22" s="111"/>
      <c r="D22" s="111"/>
      <c r="E22" s="13">
        <v>0</v>
      </c>
    </row>
    <row r="23" spans="1:8" ht="15" thickBot="1">
      <c r="A23" s="110"/>
      <c r="B23" s="111" t="s">
        <v>24</v>
      </c>
      <c r="C23" s="111"/>
      <c r="D23" s="111"/>
      <c r="E23" s="13">
        <v>0</v>
      </c>
      <c r="H23" s="16"/>
    </row>
    <row r="24" spans="1:5" ht="15" thickBot="1">
      <c r="A24" s="110"/>
      <c r="B24" s="111" t="s">
        <v>25</v>
      </c>
      <c r="C24" s="111"/>
      <c r="D24" s="111"/>
      <c r="E24" s="13">
        <v>0</v>
      </c>
    </row>
    <row r="25" spans="1:5" ht="15" thickBot="1">
      <c r="A25" s="110"/>
      <c r="B25" s="111" t="s">
        <v>26</v>
      </c>
      <c r="C25" s="111"/>
      <c r="D25" s="111"/>
      <c r="E25" s="13">
        <v>0</v>
      </c>
    </row>
    <row r="26" spans="1:5" ht="15" thickBot="1">
      <c r="A26" s="110"/>
      <c r="B26" s="111" t="s">
        <v>27</v>
      </c>
      <c r="C26" s="111"/>
      <c r="D26" s="111"/>
      <c r="E26" s="13">
        <v>0</v>
      </c>
    </row>
    <row r="27" spans="1:5" ht="15" thickBot="1">
      <c r="A27" s="110"/>
      <c r="B27" s="112" t="s">
        <v>28</v>
      </c>
      <c r="C27" s="112"/>
      <c r="D27" s="112"/>
      <c r="E27" s="15">
        <f>SUM(E21:E26)</f>
        <v>0</v>
      </c>
    </row>
    <row r="28" spans="1:5" ht="7.5" customHeight="1" thickBot="1">
      <c r="A28" s="108"/>
      <c r="B28" s="108"/>
      <c r="C28" s="108"/>
      <c r="D28" s="108"/>
      <c r="E28" s="108"/>
    </row>
    <row r="29" spans="1:5" ht="14.25">
      <c r="A29" s="109" t="s">
        <v>29</v>
      </c>
      <c r="B29" s="109"/>
      <c r="C29" s="109"/>
      <c r="D29" s="109"/>
      <c r="E29" s="109"/>
    </row>
    <row r="30" spans="1:5" ht="15" thickBot="1">
      <c r="A30" s="110" t="s">
        <v>118</v>
      </c>
      <c r="B30" s="111" t="s">
        <v>184</v>
      </c>
      <c r="C30" s="111"/>
      <c r="D30" s="111"/>
      <c r="E30" s="13">
        <v>0</v>
      </c>
    </row>
    <row r="31" spans="1:5" ht="15" thickBot="1">
      <c r="A31" s="110"/>
      <c r="B31" s="111" t="s">
        <v>168</v>
      </c>
      <c r="C31" s="111"/>
      <c r="D31" s="111"/>
      <c r="E31" s="13">
        <v>0</v>
      </c>
    </row>
    <row r="32" spans="1:5" ht="15" thickBot="1">
      <c r="A32" s="110"/>
      <c r="B32" s="111" t="s">
        <v>167</v>
      </c>
      <c r="C32" s="111"/>
      <c r="D32" s="111"/>
      <c r="E32" s="13">
        <v>0</v>
      </c>
    </row>
    <row r="33" spans="1:5" ht="15" thickBot="1">
      <c r="A33" s="110"/>
      <c r="B33" s="111" t="s">
        <v>166</v>
      </c>
      <c r="C33" s="111"/>
      <c r="D33" s="111"/>
      <c r="E33" s="13">
        <v>0</v>
      </c>
    </row>
    <row r="34" spans="1:5" ht="15" thickBot="1">
      <c r="A34" s="110"/>
      <c r="B34" s="112" t="s">
        <v>31</v>
      </c>
      <c r="C34" s="112"/>
      <c r="D34" s="112"/>
      <c r="E34" s="15">
        <f>SUM(E30:E33)</f>
        <v>0</v>
      </c>
    </row>
    <row r="35" spans="1:5" ht="7.5" customHeight="1" thickBot="1">
      <c r="A35" s="108"/>
      <c r="B35" s="108"/>
      <c r="C35" s="108"/>
      <c r="D35" s="108"/>
      <c r="E35" s="108"/>
    </row>
    <row r="36" spans="1:5" ht="15" thickBot="1">
      <c r="A36" s="109" t="s">
        <v>32</v>
      </c>
      <c r="B36" s="109"/>
      <c r="C36" s="109"/>
      <c r="D36" s="109"/>
      <c r="E36" s="109"/>
    </row>
    <row r="37" spans="1:5" ht="14.25">
      <c r="A37" s="113" t="s">
        <v>33</v>
      </c>
      <c r="B37" s="113"/>
      <c r="C37" s="113"/>
      <c r="D37" s="113"/>
      <c r="E37" s="113"/>
    </row>
    <row r="38" spans="1:5" ht="15" thickBot="1">
      <c r="A38" s="110" t="s">
        <v>34</v>
      </c>
      <c r="B38" s="111" t="s">
        <v>35</v>
      </c>
      <c r="C38" s="111"/>
      <c r="D38" s="17">
        <v>0</v>
      </c>
      <c r="E38" s="14">
        <f>E18*D38</f>
        <v>0</v>
      </c>
    </row>
    <row r="39" spans="1:5" ht="15" thickBot="1">
      <c r="A39" s="110"/>
      <c r="B39" s="111" t="s">
        <v>36</v>
      </c>
      <c r="C39" s="111"/>
      <c r="D39" s="17">
        <v>0</v>
      </c>
      <c r="E39" s="14">
        <f>E18*D39</f>
        <v>0</v>
      </c>
    </row>
    <row r="40" spans="1:5" ht="15" thickBot="1">
      <c r="A40" s="110"/>
      <c r="B40" s="111" t="s">
        <v>37</v>
      </c>
      <c r="C40" s="111"/>
      <c r="D40" s="17">
        <v>0</v>
      </c>
      <c r="E40" s="14">
        <f>E18*D40</f>
        <v>0</v>
      </c>
    </row>
    <row r="41" spans="1:5" ht="15" thickBot="1">
      <c r="A41" s="110"/>
      <c r="B41" s="111" t="s">
        <v>38</v>
      </c>
      <c r="C41" s="111"/>
      <c r="D41" s="17">
        <v>0</v>
      </c>
      <c r="E41" s="14">
        <f>E18*D41</f>
        <v>0</v>
      </c>
    </row>
    <row r="42" spans="1:5" ht="15" thickBot="1">
      <c r="A42" s="110"/>
      <c r="B42" s="111" t="s">
        <v>39</v>
      </c>
      <c r="C42" s="111"/>
      <c r="D42" s="17">
        <v>0</v>
      </c>
      <c r="E42" s="14">
        <f>E18*D42</f>
        <v>0</v>
      </c>
    </row>
    <row r="43" spans="1:5" ht="15" thickBot="1">
      <c r="A43" s="110"/>
      <c r="B43" s="111" t="s">
        <v>40</v>
      </c>
      <c r="C43" s="111"/>
      <c r="D43" s="17">
        <v>0</v>
      </c>
      <c r="E43" s="14">
        <f>E18*D43</f>
        <v>0</v>
      </c>
    </row>
    <row r="44" spans="1:5" ht="15" thickBot="1">
      <c r="A44" s="110"/>
      <c r="B44" s="111" t="s">
        <v>41</v>
      </c>
      <c r="C44" s="111"/>
      <c r="D44" s="17">
        <v>0</v>
      </c>
      <c r="E44" s="14">
        <f>E18*D44</f>
        <v>0</v>
      </c>
    </row>
    <row r="45" spans="1:5" ht="15" thickBot="1">
      <c r="A45" s="110"/>
      <c r="B45" s="111" t="s">
        <v>42</v>
      </c>
      <c r="C45" s="111"/>
      <c r="D45" s="17">
        <v>0</v>
      </c>
      <c r="E45" s="14">
        <f>E18*D45</f>
        <v>0</v>
      </c>
    </row>
    <row r="46" spans="1:5" ht="15" thickBot="1">
      <c r="A46" s="110"/>
      <c r="B46" s="114" t="s">
        <v>43</v>
      </c>
      <c r="C46" s="114"/>
      <c r="D46" s="18">
        <f>SUM(D38:D45)</f>
        <v>0</v>
      </c>
      <c r="E46" s="19">
        <f>E18*D46</f>
        <v>0</v>
      </c>
    </row>
    <row r="47" spans="1:5" ht="14.25">
      <c r="A47" s="113" t="s">
        <v>44</v>
      </c>
      <c r="B47" s="113"/>
      <c r="C47" s="113"/>
      <c r="D47" s="113"/>
      <c r="E47" s="113"/>
    </row>
    <row r="48" spans="1:5" ht="15" thickBot="1">
      <c r="A48" s="110" t="s">
        <v>45</v>
      </c>
      <c r="B48" s="115" t="s">
        <v>46</v>
      </c>
      <c r="C48" s="115"/>
      <c r="D48" s="17">
        <v>0</v>
      </c>
      <c r="E48" s="14">
        <f>ROUND((E18*D48),2)</f>
        <v>0</v>
      </c>
    </row>
    <row r="49" spans="1:5" ht="15" thickBot="1">
      <c r="A49" s="110"/>
      <c r="B49" s="116" t="s">
        <v>47</v>
      </c>
      <c r="C49" s="116"/>
      <c r="D49" s="20">
        <v>0</v>
      </c>
      <c r="E49" s="14">
        <f>ROUND((E18*D49),2)</f>
        <v>0</v>
      </c>
    </row>
    <row r="50" spans="1:5" ht="15" thickBot="1">
      <c r="A50" s="110"/>
      <c r="B50" s="111" t="s">
        <v>48</v>
      </c>
      <c r="C50" s="111"/>
      <c r="D50" s="111"/>
      <c r="E50" s="14">
        <f>(E48+E49)*D46</f>
        <v>0</v>
      </c>
    </row>
    <row r="51" spans="1:5" ht="15" thickBot="1">
      <c r="A51" s="110"/>
      <c r="B51" s="114" t="s">
        <v>49</v>
      </c>
      <c r="C51" s="114"/>
      <c r="D51" s="114"/>
      <c r="E51" s="19">
        <f>SUM(E48:E50)</f>
        <v>0</v>
      </c>
    </row>
    <row r="52" spans="1:5" ht="14.25">
      <c r="A52" s="113" t="s">
        <v>50</v>
      </c>
      <c r="B52" s="113"/>
      <c r="C52" s="113"/>
      <c r="D52" s="113"/>
      <c r="E52" s="113"/>
    </row>
    <row r="53" spans="1:5" ht="15" thickBot="1">
      <c r="A53" s="110" t="s">
        <v>51</v>
      </c>
      <c r="B53" s="111" t="s">
        <v>52</v>
      </c>
      <c r="C53" s="111"/>
      <c r="D53" s="17">
        <v>0</v>
      </c>
      <c r="E53" s="14">
        <f>(((E18+E18/3)*(4/12))/12)*D53</f>
        <v>0</v>
      </c>
    </row>
    <row r="54" spans="1:5" ht="15" thickBot="1">
      <c r="A54" s="110"/>
      <c r="B54" s="111" t="s">
        <v>53</v>
      </c>
      <c r="C54" s="111"/>
      <c r="D54" s="111"/>
      <c r="E54" s="14">
        <f>E53*D46</f>
        <v>0</v>
      </c>
    </row>
    <row r="55" spans="1:5" ht="15" thickBot="1">
      <c r="A55" s="110"/>
      <c r="B55" s="111" t="s">
        <v>54</v>
      </c>
      <c r="C55" s="111"/>
      <c r="D55" s="111"/>
      <c r="E55" s="14">
        <f>(((E18+E18/12)*(4/12))*D53)*D46</f>
        <v>0</v>
      </c>
    </row>
    <row r="56" spans="1:5" ht="15" thickBot="1">
      <c r="A56" s="110"/>
      <c r="B56" s="114" t="s">
        <v>55</v>
      </c>
      <c r="C56" s="114"/>
      <c r="D56" s="114"/>
      <c r="E56" s="19">
        <f>SUM(E53:E55)</f>
        <v>0</v>
      </c>
    </row>
    <row r="57" spans="1:5" ht="14.25">
      <c r="A57" s="113" t="s">
        <v>56</v>
      </c>
      <c r="B57" s="113"/>
      <c r="C57" s="113"/>
      <c r="D57" s="113"/>
      <c r="E57" s="113"/>
    </row>
    <row r="58" spans="1:5" ht="15" thickBot="1">
      <c r="A58" s="110" t="s">
        <v>57</v>
      </c>
      <c r="B58" s="111" t="s">
        <v>58</v>
      </c>
      <c r="C58" s="111"/>
      <c r="D58" s="17">
        <v>0</v>
      </c>
      <c r="E58" s="14">
        <f>(E18/12)*D58</f>
        <v>0</v>
      </c>
    </row>
    <row r="59" spans="1:5" ht="15" thickBot="1">
      <c r="A59" s="110"/>
      <c r="B59" s="111" t="s">
        <v>59</v>
      </c>
      <c r="C59" s="111"/>
      <c r="D59" s="111"/>
      <c r="E59" s="14">
        <f>E58*D43</f>
        <v>0</v>
      </c>
    </row>
    <row r="60" spans="1:5" ht="15" thickBot="1">
      <c r="A60" s="110"/>
      <c r="B60" s="111" t="s">
        <v>60</v>
      </c>
      <c r="C60" s="111"/>
      <c r="D60" s="111"/>
      <c r="E60" s="14">
        <f>(((E18*0.5)*D43)*D58)</f>
        <v>0</v>
      </c>
    </row>
    <row r="61" spans="1:5" ht="15" thickBot="1">
      <c r="A61" s="110"/>
      <c r="B61" s="111" t="s">
        <v>61</v>
      </c>
      <c r="C61" s="111"/>
      <c r="D61" s="17">
        <v>0</v>
      </c>
      <c r="E61" s="14">
        <f>(((E18/30)/12)*7)*D61</f>
        <v>0</v>
      </c>
    </row>
    <row r="62" spans="1:5" ht="15" thickBot="1">
      <c r="A62" s="110"/>
      <c r="B62" s="111" t="s">
        <v>62</v>
      </c>
      <c r="C62" s="111"/>
      <c r="D62" s="111"/>
      <c r="E62" s="14">
        <f>E61*D46</f>
        <v>0</v>
      </c>
    </row>
    <row r="63" spans="1:5" ht="15" thickBot="1">
      <c r="A63" s="110"/>
      <c r="B63" s="111" t="s">
        <v>63</v>
      </c>
      <c r="C63" s="111"/>
      <c r="D63" s="111"/>
      <c r="E63" s="14">
        <f>((E18*0.5)*D43)*D61</f>
        <v>0</v>
      </c>
    </row>
    <row r="64" spans="1:5" ht="15" thickBot="1">
      <c r="A64" s="110"/>
      <c r="B64" s="114" t="s">
        <v>64</v>
      </c>
      <c r="C64" s="114"/>
      <c r="D64" s="114"/>
      <c r="E64" s="19">
        <f>(SUM(E58:E63))</f>
        <v>0</v>
      </c>
    </row>
    <row r="65" spans="1:5" ht="14.25">
      <c r="A65" s="113" t="s">
        <v>65</v>
      </c>
      <c r="B65" s="113"/>
      <c r="C65" s="113"/>
      <c r="D65" s="113"/>
      <c r="E65" s="113"/>
    </row>
    <row r="66" spans="1:5" ht="15" thickBot="1">
      <c r="A66" s="110" t="s">
        <v>66</v>
      </c>
      <c r="B66" s="115" t="s">
        <v>67</v>
      </c>
      <c r="C66" s="115"/>
      <c r="D66" s="17">
        <v>0</v>
      </c>
      <c r="E66" s="14">
        <f>ROUND((E18*D66),2)</f>
        <v>0</v>
      </c>
    </row>
    <row r="67" spans="1:5" ht="15" thickBot="1">
      <c r="A67" s="110"/>
      <c r="B67" s="111" t="s">
        <v>85</v>
      </c>
      <c r="C67" s="111"/>
      <c r="D67" s="21">
        <v>0</v>
      </c>
      <c r="E67" s="14">
        <f>((E18/30)/12)*D67</f>
        <v>0</v>
      </c>
    </row>
    <row r="68" spans="1:5" ht="15" thickBot="1">
      <c r="A68" s="110"/>
      <c r="B68" s="111" t="s">
        <v>68</v>
      </c>
      <c r="C68" s="111"/>
      <c r="D68" s="17">
        <v>0</v>
      </c>
      <c r="E68" s="14">
        <f>(((E18/30)/12)*5)*D68</f>
        <v>0</v>
      </c>
    </row>
    <row r="69" spans="1:5" ht="15" thickBot="1">
      <c r="A69" s="110"/>
      <c r="B69" s="111" t="s">
        <v>69</v>
      </c>
      <c r="C69" s="111"/>
      <c r="D69" s="17">
        <v>0</v>
      </c>
      <c r="E69" s="14">
        <f>(((E18/30)/12)*15)*D69</f>
        <v>0</v>
      </c>
    </row>
    <row r="70" spans="1:5" ht="15" thickBot="1">
      <c r="A70" s="110"/>
      <c r="B70" s="115" t="s">
        <v>84</v>
      </c>
      <c r="C70" s="115"/>
      <c r="D70" s="21">
        <v>0</v>
      </c>
      <c r="E70" s="14">
        <f>((E18/30)/12)*D70</f>
        <v>0</v>
      </c>
    </row>
    <row r="71" spans="1:5" ht="15" thickBot="1">
      <c r="A71" s="110"/>
      <c r="B71" s="111" t="s">
        <v>70</v>
      </c>
      <c r="C71" s="111"/>
      <c r="D71" s="111"/>
      <c r="E71" s="14">
        <f>SUM(E66:E70)*D46</f>
        <v>0</v>
      </c>
    </row>
    <row r="72" spans="1:5" ht="15" thickBot="1">
      <c r="A72" s="110"/>
      <c r="B72" s="114" t="s">
        <v>71</v>
      </c>
      <c r="C72" s="114"/>
      <c r="D72" s="114"/>
      <c r="E72" s="19">
        <f>SUM(E66:E71)</f>
        <v>0</v>
      </c>
    </row>
    <row r="73" spans="1:5" ht="15" thickBot="1">
      <c r="A73" s="22"/>
      <c r="B73" s="112" t="s">
        <v>72</v>
      </c>
      <c r="C73" s="112"/>
      <c r="D73" s="112"/>
      <c r="E73" s="15">
        <f>(E46+E51+E56+E64+E72)</f>
        <v>0</v>
      </c>
    </row>
    <row r="74" spans="1:5" ht="9" customHeight="1" thickBot="1">
      <c r="A74" s="108"/>
      <c r="B74" s="108"/>
      <c r="C74" s="108"/>
      <c r="D74" s="108"/>
      <c r="E74" s="108"/>
    </row>
    <row r="75" spans="1:5" ht="14.25">
      <c r="A75" s="109" t="s">
        <v>73</v>
      </c>
      <c r="B75" s="109"/>
      <c r="C75" s="109"/>
      <c r="D75" s="109"/>
      <c r="E75" s="109"/>
    </row>
    <row r="76" spans="1:5" ht="15" thickBot="1">
      <c r="A76" s="110" t="s">
        <v>74</v>
      </c>
      <c r="B76" s="111" t="s">
        <v>75</v>
      </c>
      <c r="C76" s="111"/>
      <c r="D76" s="17">
        <v>0</v>
      </c>
      <c r="E76" s="14">
        <f>(E18+E27+E34+E73)*D76</f>
        <v>0</v>
      </c>
    </row>
    <row r="77" spans="1:5" ht="15" thickBot="1">
      <c r="A77" s="110"/>
      <c r="B77" s="111" t="s">
        <v>76</v>
      </c>
      <c r="C77" s="111"/>
      <c r="D77" s="17">
        <v>0</v>
      </c>
      <c r="E77" s="14">
        <f>E85*D77</f>
        <v>0</v>
      </c>
    </row>
    <row r="78" spans="1:5" ht="15" thickBot="1">
      <c r="A78" s="110"/>
      <c r="B78" s="111" t="s">
        <v>77</v>
      </c>
      <c r="C78" s="111"/>
      <c r="D78" s="17">
        <v>0</v>
      </c>
      <c r="E78" s="14">
        <f>E85*D78</f>
        <v>0</v>
      </c>
    </row>
    <row r="79" spans="1:5" ht="15" thickBot="1">
      <c r="A79" s="110"/>
      <c r="B79" s="111" t="s">
        <v>78</v>
      </c>
      <c r="C79" s="111"/>
      <c r="D79" s="17">
        <v>0</v>
      </c>
      <c r="E79" s="14">
        <f>E85*D79</f>
        <v>0</v>
      </c>
    </row>
    <row r="80" spans="1:5" ht="15.75" thickBot="1">
      <c r="A80" s="110"/>
      <c r="B80" s="111" t="s">
        <v>136</v>
      </c>
      <c r="C80" s="111"/>
      <c r="D80" s="17">
        <v>0</v>
      </c>
      <c r="E80" s="23">
        <f>IF(ISERR(D80*E85),0,D80*E85)</f>
        <v>0</v>
      </c>
    </row>
    <row r="81" spans="1:5" ht="15" thickBot="1">
      <c r="A81" s="110"/>
      <c r="B81" s="117" t="s">
        <v>80</v>
      </c>
      <c r="C81" s="117"/>
      <c r="D81" s="24">
        <f>SUM(D77:D80)</f>
        <v>0</v>
      </c>
      <c r="E81" s="25"/>
    </row>
    <row r="82" spans="1:5" ht="15" thickBot="1">
      <c r="A82" s="110"/>
      <c r="B82" s="115" t="s">
        <v>81</v>
      </c>
      <c r="C82" s="115"/>
      <c r="D82" s="17">
        <v>0</v>
      </c>
      <c r="E82" s="14">
        <f>(E18+E27+E34+E73+E76)*D82</f>
        <v>0</v>
      </c>
    </row>
    <row r="83" spans="1:5" ht="15" thickBot="1">
      <c r="A83" s="110"/>
      <c r="B83" s="112" t="s">
        <v>82</v>
      </c>
      <c r="C83" s="112"/>
      <c r="D83" s="112"/>
      <c r="E83" s="15">
        <f>E76+E77+E78+E79+E80+E82</f>
        <v>0</v>
      </c>
    </row>
    <row r="84" spans="1:5" ht="7.5" customHeight="1" thickBot="1">
      <c r="A84" s="108"/>
      <c r="B84" s="108"/>
      <c r="C84" s="108"/>
      <c r="D84" s="108"/>
      <c r="E84" s="108"/>
    </row>
    <row r="85" spans="1:5" ht="16.5" thickBot="1">
      <c r="A85" s="118" t="s">
        <v>83</v>
      </c>
      <c r="B85" s="118"/>
      <c r="C85" s="118"/>
      <c r="D85" s="118"/>
      <c r="E85" s="26">
        <f>ROUND((E18+E27+E34+E73+E76+E82)/(1-(D81)),2)</f>
        <v>0</v>
      </c>
    </row>
    <row r="86" spans="1:5" ht="16.5" thickBot="1">
      <c r="A86" s="89" t="s">
        <v>115</v>
      </c>
      <c r="B86" s="90"/>
      <c r="C86" s="90"/>
      <c r="D86" s="91"/>
      <c r="E86" s="26">
        <f>E85*2</f>
        <v>0</v>
      </c>
    </row>
    <row r="87" spans="1:5" ht="42" customHeight="1">
      <c r="A87" s="119" t="s">
        <v>174</v>
      </c>
      <c r="B87" s="119"/>
      <c r="C87" s="119"/>
      <c r="D87" s="119"/>
      <c r="E87" s="119"/>
    </row>
    <row r="88" ht="15" thickBot="1"/>
    <row r="89" spans="2:5" ht="15" thickBot="1">
      <c r="B89" s="101" t="s">
        <v>89</v>
      </c>
      <c r="C89" s="102"/>
      <c r="D89" s="102"/>
      <c r="E89" s="103"/>
    </row>
    <row r="90" spans="2:5" ht="15" thickBot="1">
      <c r="B90" s="38" t="s">
        <v>91</v>
      </c>
      <c r="C90" s="39" t="s">
        <v>98</v>
      </c>
      <c r="D90" s="39" t="s">
        <v>93</v>
      </c>
      <c r="E90" s="40" t="s">
        <v>96</v>
      </c>
    </row>
    <row r="91" spans="2:5" ht="15" thickBot="1">
      <c r="B91" s="41" t="s">
        <v>90</v>
      </c>
      <c r="C91" s="52"/>
      <c r="D91" s="42">
        <v>0.0833</v>
      </c>
      <c r="E91" s="55">
        <f>ROUND((E18*D91),2)</f>
        <v>0</v>
      </c>
    </row>
    <row r="92" spans="2:5" ht="15" thickBot="1">
      <c r="B92" s="43" t="s">
        <v>92</v>
      </c>
      <c r="C92" s="53"/>
      <c r="D92" s="44">
        <v>0.121</v>
      </c>
      <c r="E92" s="56">
        <f>ROUND((E18*D92),2)</f>
        <v>0</v>
      </c>
    </row>
    <row r="93" spans="2:5" ht="26.25" thickBot="1">
      <c r="B93" s="45" t="s">
        <v>97</v>
      </c>
      <c r="C93" s="52"/>
      <c r="D93" s="42">
        <v>0.05</v>
      </c>
      <c r="E93" s="55">
        <f>ROUND((E18*D93),2)</f>
        <v>0</v>
      </c>
    </row>
    <row r="94" spans="2:5" ht="14.25">
      <c r="B94" s="95" t="s">
        <v>94</v>
      </c>
      <c r="C94" s="46" t="s">
        <v>99</v>
      </c>
      <c r="D94" s="47">
        <v>0.0739</v>
      </c>
      <c r="E94" s="57">
        <f>ROUND((IF(D44=1%,E18*D94,0)),2)</f>
        <v>0</v>
      </c>
    </row>
    <row r="95" spans="2:5" ht="14.25">
      <c r="B95" s="96"/>
      <c r="C95" s="48" t="s">
        <v>100</v>
      </c>
      <c r="D95" s="49">
        <v>0.076</v>
      </c>
      <c r="E95" s="58">
        <f>ROUND((IF(D44=2%,E18*D95,0)),2)</f>
        <v>0</v>
      </c>
    </row>
    <row r="96" spans="2:5" ht="15" thickBot="1">
      <c r="B96" s="97"/>
      <c r="C96" s="50" t="s">
        <v>101</v>
      </c>
      <c r="D96" s="51">
        <v>0.0782</v>
      </c>
      <c r="E96" s="59">
        <f>ROUND((IF(D44=3%,E18*D96,0)),2)</f>
        <v>0</v>
      </c>
    </row>
    <row r="97" spans="2:5" ht="15" thickBot="1">
      <c r="B97" s="92" t="s">
        <v>119</v>
      </c>
      <c r="C97" s="93"/>
      <c r="D97" s="94"/>
      <c r="E97" s="60">
        <f>SUM(E91:E96)</f>
        <v>0</v>
      </c>
    </row>
    <row r="98" spans="2:5" ht="15" thickBot="1">
      <c r="B98" s="92" t="s">
        <v>120</v>
      </c>
      <c r="C98" s="93"/>
      <c r="D98" s="94"/>
      <c r="E98" s="60">
        <f>E97*2</f>
        <v>0</v>
      </c>
    </row>
    <row r="99" spans="2:5" ht="14.25" customHeight="1">
      <c r="B99" s="98" t="s">
        <v>102</v>
      </c>
      <c r="C99" s="98"/>
      <c r="D99" s="98"/>
      <c r="E99" s="98"/>
    </row>
    <row r="100" spans="2:5" ht="14.25">
      <c r="B100" s="99"/>
      <c r="C100" s="99"/>
      <c r="D100" s="99"/>
      <c r="E100" s="99"/>
    </row>
    <row r="101" spans="2:5" ht="14.25">
      <c r="B101" s="99"/>
      <c r="C101" s="99"/>
      <c r="D101" s="99"/>
      <c r="E101" s="99"/>
    </row>
    <row r="102" spans="2:5" ht="14.25" customHeight="1">
      <c r="B102" s="100" t="s">
        <v>121</v>
      </c>
      <c r="C102" s="100"/>
      <c r="D102" s="100"/>
      <c r="E102" s="100"/>
    </row>
    <row r="103" spans="2:5" ht="14.25">
      <c r="B103" s="100"/>
      <c r="C103" s="100"/>
      <c r="D103" s="100"/>
      <c r="E103" s="100"/>
    </row>
    <row r="104" spans="2:4" ht="14.25">
      <c r="B104" s="37"/>
      <c r="C104" s="37"/>
      <c r="D104" s="37"/>
    </row>
  </sheetData>
  <sheetProtection/>
  <mergeCells count="97">
    <mergeCell ref="A13:A18"/>
    <mergeCell ref="B17:D17"/>
    <mergeCell ref="A19:E19"/>
    <mergeCell ref="A1:E5"/>
    <mergeCell ref="A6:E6"/>
    <mergeCell ref="A7:E7"/>
    <mergeCell ref="A8:E8"/>
    <mergeCell ref="A9:E9"/>
    <mergeCell ref="A10:E10"/>
    <mergeCell ref="B27:D27"/>
    <mergeCell ref="A11:D11"/>
    <mergeCell ref="A12:E12"/>
    <mergeCell ref="B13:D13"/>
    <mergeCell ref="B14:C14"/>
    <mergeCell ref="B18:D18"/>
    <mergeCell ref="A20:E20"/>
    <mergeCell ref="B22:D22"/>
    <mergeCell ref="B23:D23"/>
    <mergeCell ref="B24:D24"/>
    <mergeCell ref="B25:D25"/>
    <mergeCell ref="B26:D26"/>
    <mergeCell ref="B41:C41"/>
    <mergeCell ref="B42:C42"/>
    <mergeCell ref="B43:C43"/>
    <mergeCell ref="B44:C44"/>
    <mergeCell ref="A29:E29"/>
    <mergeCell ref="B31:D31"/>
    <mergeCell ref="B32:D32"/>
    <mergeCell ref="B33:D33"/>
    <mergeCell ref="B72:D72"/>
    <mergeCell ref="B73:D73"/>
    <mergeCell ref="A75:E75"/>
    <mergeCell ref="B77:C77"/>
    <mergeCell ref="B34:D34"/>
    <mergeCell ref="B64:D64"/>
    <mergeCell ref="A58:A64"/>
    <mergeCell ref="B55:D55"/>
    <mergeCell ref="B56:D56"/>
    <mergeCell ref="A57:E57"/>
    <mergeCell ref="B97:D97"/>
    <mergeCell ref="B15:C15"/>
    <mergeCell ref="A87:E87"/>
    <mergeCell ref="B89:E89"/>
    <mergeCell ref="A38:A46"/>
    <mergeCell ref="B38:C38"/>
    <mergeCell ref="A47:E47"/>
    <mergeCell ref="B82:C82"/>
    <mergeCell ref="B67:C67"/>
    <mergeCell ref="B68:C68"/>
    <mergeCell ref="A21:A27"/>
    <mergeCell ref="B21:D21"/>
    <mergeCell ref="A86:D86"/>
    <mergeCell ref="A28:E28"/>
    <mergeCell ref="A30:A34"/>
    <mergeCell ref="B30:D30"/>
    <mergeCell ref="A35:E35"/>
    <mergeCell ref="A36:E36"/>
    <mergeCell ref="A37:E37"/>
    <mergeCell ref="B39:C39"/>
    <mergeCell ref="B40:C40"/>
    <mergeCell ref="A48:A51"/>
    <mergeCell ref="B48:C48"/>
    <mergeCell ref="B50:D50"/>
    <mergeCell ref="B45:C45"/>
    <mergeCell ref="B46:C46"/>
    <mergeCell ref="B49:C49"/>
    <mergeCell ref="B51:D51"/>
    <mergeCell ref="B66:C66"/>
    <mergeCell ref="B71:D71"/>
    <mergeCell ref="A52:E52"/>
    <mergeCell ref="A53:A56"/>
    <mergeCell ref="B53:C53"/>
    <mergeCell ref="B54:D54"/>
    <mergeCell ref="B58:C58"/>
    <mergeCell ref="B59:D59"/>
    <mergeCell ref="B69:C69"/>
    <mergeCell ref="B70:C70"/>
    <mergeCell ref="B102:E103"/>
    <mergeCell ref="A74:E74"/>
    <mergeCell ref="A76:A83"/>
    <mergeCell ref="B76:C76"/>
    <mergeCell ref="B83:D83"/>
    <mergeCell ref="A84:E84"/>
    <mergeCell ref="B78:C78"/>
    <mergeCell ref="B79:C79"/>
    <mergeCell ref="B80:C80"/>
    <mergeCell ref="B81:C81"/>
    <mergeCell ref="A85:D85"/>
    <mergeCell ref="B94:B96"/>
    <mergeCell ref="B60:D60"/>
    <mergeCell ref="B63:D63"/>
    <mergeCell ref="B98:D98"/>
    <mergeCell ref="B99:E101"/>
    <mergeCell ref="B61:C61"/>
    <mergeCell ref="B62:D62"/>
    <mergeCell ref="A65:E65"/>
    <mergeCell ref="A66:A72"/>
  </mergeCells>
  <printOptions/>
  <pageMargins left="0.511811024" right="0.511811024" top="0.787401575" bottom="0.787401575" header="0.31496062" footer="0.31496062"/>
  <pageSetup fitToHeight="1" fitToWidth="1" horizontalDpi="600" verticalDpi="600" orientation="portrait" paperSize="9"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04"/>
  <sheetViews>
    <sheetView zoomScalePageLayoutView="0" workbookViewId="0" topLeftCell="A64">
      <selection activeCell="E86" sqref="E86"/>
    </sheetView>
  </sheetViews>
  <sheetFormatPr defaultColWidth="10.296875" defaultRowHeight="14.25"/>
  <cols>
    <col min="1" max="1" width="14.5" style="11" customWidth="1"/>
    <col min="2" max="2" width="53.19921875" style="11" customWidth="1"/>
    <col min="3" max="3" width="24.69921875" style="11" customWidth="1"/>
    <col min="4" max="4" width="25.5" style="11" bestFit="1" customWidth="1"/>
    <col min="5" max="5" width="11.5" style="11" bestFit="1" customWidth="1"/>
    <col min="6" max="16384" width="10.19921875" style="11" customWidth="1"/>
  </cols>
  <sheetData>
    <row r="1" spans="1:5" ht="14.25">
      <c r="A1" s="104"/>
      <c r="B1" s="104"/>
      <c r="C1" s="104"/>
      <c r="D1" s="104"/>
      <c r="E1" s="104"/>
    </row>
    <row r="2" spans="1:5" ht="14.25">
      <c r="A2" s="104"/>
      <c r="B2" s="104"/>
      <c r="C2" s="104"/>
      <c r="D2" s="104"/>
      <c r="E2" s="104"/>
    </row>
    <row r="3" spans="1:5" ht="14.25">
      <c r="A3" s="104"/>
      <c r="B3" s="104"/>
      <c r="C3" s="104"/>
      <c r="D3" s="104"/>
      <c r="E3" s="104"/>
    </row>
    <row r="4" spans="1:5" ht="14.25">
      <c r="A4" s="104"/>
      <c r="B4" s="104"/>
      <c r="C4" s="104"/>
      <c r="D4" s="104"/>
      <c r="E4" s="104"/>
    </row>
    <row r="5" spans="1:5" ht="14.25">
      <c r="A5" s="104"/>
      <c r="B5" s="104"/>
      <c r="C5" s="104"/>
      <c r="D5" s="104"/>
      <c r="E5" s="104"/>
    </row>
    <row r="6" spans="1:5" ht="14.25">
      <c r="A6" s="105" t="s">
        <v>16</v>
      </c>
      <c r="B6" s="105"/>
      <c r="C6" s="105"/>
      <c r="D6" s="105"/>
      <c r="E6" s="105"/>
    </row>
    <row r="7" spans="1:5" ht="7.5" customHeight="1" thickBot="1">
      <c r="A7" s="104"/>
      <c r="B7" s="104"/>
      <c r="C7" s="104"/>
      <c r="D7" s="104"/>
      <c r="E7" s="104"/>
    </row>
    <row r="8" spans="1:5" ht="15.75">
      <c r="A8" s="106" t="s">
        <v>17</v>
      </c>
      <c r="B8" s="106"/>
      <c r="C8" s="106"/>
      <c r="D8" s="106"/>
      <c r="E8" s="106"/>
    </row>
    <row r="9" spans="1:5" ht="15.75" thickBot="1">
      <c r="A9" s="107" t="s">
        <v>125</v>
      </c>
      <c r="B9" s="107"/>
      <c r="C9" s="107"/>
      <c r="D9" s="107"/>
      <c r="E9" s="107"/>
    </row>
    <row r="10" spans="1:5" ht="7.5" customHeight="1" thickBot="1">
      <c r="A10" s="108"/>
      <c r="B10" s="108"/>
      <c r="C10" s="108"/>
      <c r="D10" s="108"/>
      <c r="E10" s="108"/>
    </row>
    <row r="11" spans="1:5" ht="13.5" customHeight="1" thickBot="1">
      <c r="A11" s="108"/>
      <c r="B11" s="108"/>
      <c r="C11" s="108"/>
      <c r="D11" s="108"/>
      <c r="E11" s="12" t="s">
        <v>18</v>
      </c>
    </row>
    <row r="12" spans="1:5" ht="13.5" customHeight="1">
      <c r="A12" s="109" t="s">
        <v>19</v>
      </c>
      <c r="B12" s="109"/>
      <c r="C12" s="109"/>
      <c r="D12" s="109"/>
      <c r="E12" s="109"/>
    </row>
    <row r="13" spans="1:5" ht="15" thickBot="1">
      <c r="A13" s="110" t="s">
        <v>116</v>
      </c>
      <c r="B13" s="111" t="s">
        <v>12</v>
      </c>
      <c r="C13" s="111"/>
      <c r="D13" s="111"/>
      <c r="E13" s="13">
        <v>0</v>
      </c>
    </row>
    <row r="14" spans="1:5" ht="15" thickBot="1">
      <c r="A14" s="110"/>
      <c r="B14" s="111" t="s">
        <v>183</v>
      </c>
      <c r="C14" s="111"/>
      <c r="D14" s="83">
        <v>0.4</v>
      </c>
      <c r="E14" s="82">
        <v>0</v>
      </c>
    </row>
    <row r="15" spans="1:5" ht="15" thickBot="1">
      <c r="A15" s="110"/>
      <c r="B15" s="111" t="s">
        <v>122</v>
      </c>
      <c r="C15" s="111"/>
      <c r="D15" s="65">
        <v>0</v>
      </c>
      <c r="E15" s="78">
        <f>E13*D15</f>
        <v>0</v>
      </c>
    </row>
    <row r="16" spans="1:5" ht="15" thickBot="1">
      <c r="A16" s="110"/>
      <c r="B16" s="111" t="s">
        <v>175</v>
      </c>
      <c r="C16" s="120"/>
      <c r="D16" s="121"/>
      <c r="E16" s="82">
        <v>0</v>
      </c>
    </row>
    <row r="17" spans="1:5" ht="15" thickBot="1">
      <c r="A17" s="110"/>
      <c r="B17" s="111" t="s">
        <v>138</v>
      </c>
      <c r="C17" s="111"/>
      <c r="D17" s="111"/>
      <c r="E17" s="82">
        <v>0</v>
      </c>
    </row>
    <row r="18" spans="1:5" ht="15" thickBot="1">
      <c r="A18" s="110"/>
      <c r="B18" s="112" t="s">
        <v>21</v>
      </c>
      <c r="C18" s="112"/>
      <c r="D18" s="112"/>
      <c r="E18" s="15">
        <f>(SUM(E13:E17))</f>
        <v>0</v>
      </c>
    </row>
    <row r="19" spans="1:5" ht="7.5" customHeight="1" thickBot="1">
      <c r="A19" s="108"/>
      <c r="B19" s="108"/>
      <c r="C19" s="108"/>
      <c r="D19" s="108"/>
      <c r="E19" s="108"/>
    </row>
    <row r="20" spans="1:5" ht="14.25">
      <c r="A20" s="109" t="s">
        <v>22</v>
      </c>
      <c r="B20" s="109"/>
      <c r="C20" s="109"/>
      <c r="D20" s="109"/>
      <c r="E20" s="109"/>
    </row>
    <row r="21" spans="1:5" ht="15" thickBot="1">
      <c r="A21" s="110" t="s">
        <v>117</v>
      </c>
      <c r="B21" s="111" t="s">
        <v>160</v>
      </c>
      <c r="C21" s="111"/>
      <c r="D21" s="111"/>
      <c r="E21" s="13">
        <v>0</v>
      </c>
    </row>
    <row r="22" spans="1:5" ht="15" thickBot="1">
      <c r="A22" s="110"/>
      <c r="B22" s="111" t="s">
        <v>161</v>
      </c>
      <c r="C22" s="111"/>
      <c r="D22" s="111"/>
      <c r="E22" s="13">
        <v>0</v>
      </c>
    </row>
    <row r="23" spans="1:8" ht="15" thickBot="1">
      <c r="A23" s="110"/>
      <c r="B23" s="111" t="s">
        <v>24</v>
      </c>
      <c r="C23" s="111"/>
      <c r="D23" s="111"/>
      <c r="E23" s="13">
        <v>0</v>
      </c>
      <c r="H23" s="16"/>
    </row>
    <row r="24" spans="1:5" ht="15" thickBot="1">
      <c r="A24" s="110"/>
      <c r="B24" s="111" t="s">
        <v>25</v>
      </c>
      <c r="C24" s="111"/>
      <c r="D24" s="111"/>
      <c r="E24" s="13">
        <v>0</v>
      </c>
    </row>
    <row r="25" spans="1:5" ht="15" thickBot="1">
      <c r="A25" s="110"/>
      <c r="B25" s="111" t="s">
        <v>26</v>
      </c>
      <c r="C25" s="111"/>
      <c r="D25" s="111"/>
      <c r="E25" s="13">
        <v>0</v>
      </c>
    </row>
    <row r="26" spans="1:5" ht="15" thickBot="1">
      <c r="A26" s="110"/>
      <c r="B26" s="111" t="s">
        <v>27</v>
      </c>
      <c r="C26" s="111"/>
      <c r="D26" s="111"/>
      <c r="E26" s="13">
        <v>0</v>
      </c>
    </row>
    <row r="27" spans="1:5" ht="15" thickBot="1">
      <c r="A27" s="110"/>
      <c r="B27" s="112" t="s">
        <v>28</v>
      </c>
      <c r="C27" s="112"/>
      <c r="D27" s="112"/>
      <c r="E27" s="15">
        <f>SUM(E21:E26)</f>
        <v>0</v>
      </c>
    </row>
    <row r="28" spans="1:5" ht="7.5" customHeight="1" thickBot="1">
      <c r="A28" s="108"/>
      <c r="B28" s="108"/>
      <c r="C28" s="108"/>
      <c r="D28" s="108"/>
      <c r="E28" s="108"/>
    </row>
    <row r="29" spans="1:5" ht="14.25">
      <c r="A29" s="109" t="s">
        <v>29</v>
      </c>
      <c r="B29" s="109"/>
      <c r="C29" s="109"/>
      <c r="D29" s="109"/>
      <c r="E29" s="109"/>
    </row>
    <row r="30" spans="1:5" ht="15" thickBot="1">
      <c r="A30" s="110" t="s">
        <v>118</v>
      </c>
      <c r="B30" s="111" t="s">
        <v>162</v>
      </c>
      <c r="C30" s="111"/>
      <c r="D30" s="111"/>
      <c r="E30" s="13">
        <v>0</v>
      </c>
    </row>
    <row r="31" spans="1:5" ht="15" thickBot="1">
      <c r="A31" s="110"/>
      <c r="B31" s="111" t="s">
        <v>155</v>
      </c>
      <c r="C31" s="111"/>
      <c r="D31" s="111"/>
      <c r="E31" s="13">
        <v>0</v>
      </c>
    </row>
    <row r="32" spans="1:5" ht="15" thickBot="1">
      <c r="A32" s="110"/>
      <c r="B32" s="111" t="s">
        <v>156</v>
      </c>
      <c r="C32" s="111"/>
      <c r="D32" s="111"/>
      <c r="E32" s="13">
        <v>0</v>
      </c>
    </row>
    <row r="33" spans="1:5" ht="15" thickBot="1">
      <c r="A33" s="110"/>
      <c r="B33" s="111" t="s">
        <v>163</v>
      </c>
      <c r="C33" s="111"/>
      <c r="D33" s="111"/>
      <c r="E33" s="13">
        <v>0</v>
      </c>
    </row>
    <row r="34" spans="1:5" ht="15" thickBot="1">
      <c r="A34" s="110"/>
      <c r="B34" s="112" t="s">
        <v>31</v>
      </c>
      <c r="C34" s="112"/>
      <c r="D34" s="112"/>
      <c r="E34" s="15">
        <f>SUM(E30:E33)</f>
        <v>0</v>
      </c>
    </row>
    <row r="35" spans="1:5" ht="7.5" customHeight="1" thickBot="1">
      <c r="A35" s="108"/>
      <c r="B35" s="108"/>
      <c r="C35" s="108"/>
      <c r="D35" s="108"/>
      <c r="E35" s="108"/>
    </row>
    <row r="36" spans="1:5" ht="15" thickBot="1">
      <c r="A36" s="109" t="s">
        <v>32</v>
      </c>
      <c r="B36" s="109"/>
      <c r="C36" s="109"/>
      <c r="D36" s="109"/>
      <c r="E36" s="109"/>
    </row>
    <row r="37" spans="1:5" ht="14.25">
      <c r="A37" s="113" t="s">
        <v>33</v>
      </c>
      <c r="B37" s="113"/>
      <c r="C37" s="113"/>
      <c r="D37" s="113"/>
      <c r="E37" s="113"/>
    </row>
    <row r="38" spans="1:5" ht="15" thickBot="1">
      <c r="A38" s="110" t="s">
        <v>34</v>
      </c>
      <c r="B38" s="111" t="s">
        <v>35</v>
      </c>
      <c r="C38" s="111"/>
      <c r="D38" s="17">
        <v>0</v>
      </c>
      <c r="E38" s="14">
        <f>E18*D38</f>
        <v>0</v>
      </c>
    </row>
    <row r="39" spans="1:5" ht="15" thickBot="1">
      <c r="A39" s="110"/>
      <c r="B39" s="111" t="s">
        <v>36</v>
      </c>
      <c r="C39" s="111"/>
      <c r="D39" s="17">
        <v>0</v>
      </c>
      <c r="E39" s="14">
        <f>E18*D39</f>
        <v>0</v>
      </c>
    </row>
    <row r="40" spans="1:5" ht="15" thickBot="1">
      <c r="A40" s="110"/>
      <c r="B40" s="111" t="s">
        <v>37</v>
      </c>
      <c r="C40" s="111"/>
      <c r="D40" s="17">
        <v>0</v>
      </c>
      <c r="E40" s="14">
        <f>E18*D40</f>
        <v>0</v>
      </c>
    </row>
    <row r="41" spans="1:5" ht="15" thickBot="1">
      <c r="A41" s="110"/>
      <c r="B41" s="111" t="s">
        <v>38</v>
      </c>
      <c r="C41" s="111"/>
      <c r="D41" s="17">
        <v>0</v>
      </c>
      <c r="E41" s="14">
        <f>E18*D41</f>
        <v>0</v>
      </c>
    </row>
    <row r="42" spans="1:5" ht="15" thickBot="1">
      <c r="A42" s="110"/>
      <c r="B42" s="111" t="s">
        <v>39</v>
      </c>
      <c r="C42" s="111"/>
      <c r="D42" s="17">
        <v>0</v>
      </c>
      <c r="E42" s="14">
        <f>E18*D42</f>
        <v>0</v>
      </c>
    </row>
    <row r="43" spans="1:5" ht="15" thickBot="1">
      <c r="A43" s="110"/>
      <c r="B43" s="111" t="s">
        <v>40</v>
      </c>
      <c r="C43" s="111"/>
      <c r="D43" s="17">
        <v>0</v>
      </c>
      <c r="E43" s="14">
        <f>E18*D43</f>
        <v>0</v>
      </c>
    </row>
    <row r="44" spans="1:5" ht="15" thickBot="1">
      <c r="A44" s="110"/>
      <c r="B44" s="111" t="s">
        <v>41</v>
      </c>
      <c r="C44" s="111"/>
      <c r="D44" s="17">
        <v>0</v>
      </c>
      <c r="E44" s="14">
        <f>E18*D44</f>
        <v>0</v>
      </c>
    </row>
    <row r="45" spans="1:5" ht="15" thickBot="1">
      <c r="A45" s="110"/>
      <c r="B45" s="111" t="s">
        <v>42</v>
      </c>
      <c r="C45" s="111"/>
      <c r="D45" s="17">
        <v>0</v>
      </c>
      <c r="E45" s="14">
        <f>E18*D45</f>
        <v>0</v>
      </c>
    </row>
    <row r="46" spans="1:5" ht="15" thickBot="1">
      <c r="A46" s="110"/>
      <c r="B46" s="114" t="s">
        <v>43</v>
      </c>
      <c r="C46" s="114"/>
      <c r="D46" s="18">
        <f>SUM(D38:D45)</f>
        <v>0</v>
      </c>
      <c r="E46" s="19">
        <f>E18*D46</f>
        <v>0</v>
      </c>
    </row>
    <row r="47" spans="1:5" ht="14.25">
      <c r="A47" s="113" t="s">
        <v>44</v>
      </c>
      <c r="B47" s="113"/>
      <c r="C47" s="113"/>
      <c r="D47" s="113"/>
      <c r="E47" s="113"/>
    </row>
    <row r="48" spans="1:5" ht="15" thickBot="1">
      <c r="A48" s="110" t="s">
        <v>45</v>
      </c>
      <c r="B48" s="115" t="s">
        <v>46</v>
      </c>
      <c r="C48" s="115"/>
      <c r="D48" s="17">
        <v>0</v>
      </c>
      <c r="E48" s="14">
        <f>ROUND((E18*D48),2)</f>
        <v>0</v>
      </c>
    </row>
    <row r="49" spans="1:5" ht="15" thickBot="1">
      <c r="A49" s="110"/>
      <c r="B49" s="116" t="s">
        <v>47</v>
      </c>
      <c r="C49" s="116"/>
      <c r="D49" s="20">
        <v>0</v>
      </c>
      <c r="E49" s="14">
        <f>ROUND((E18*D49),2)</f>
        <v>0</v>
      </c>
    </row>
    <row r="50" spans="1:5" ht="15" thickBot="1">
      <c r="A50" s="110"/>
      <c r="B50" s="111" t="s">
        <v>48</v>
      </c>
      <c r="C50" s="111"/>
      <c r="D50" s="111"/>
      <c r="E50" s="14">
        <f>(E48+E49)*D46</f>
        <v>0</v>
      </c>
    </row>
    <row r="51" spans="1:5" ht="15" thickBot="1">
      <c r="A51" s="110"/>
      <c r="B51" s="114" t="s">
        <v>49</v>
      </c>
      <c r="C51" s="114"/>
      <c r="D51" s="114"/>
      <c r="E51" s="19">
        <f>SUM(E48:E50)</f>
        <v>0</v>
      </c>
    </row>
    <row r="52" spans="1:5" ht="14.25">
      <c r="A52" s="113" t="s">
        <v>50</v>
      </c>
      <c r="B52" s="113"/>
      <c r="C52" s="113"/>
      <c r="D52" s="113"/>
      <c r="E52" s="113"/>
    </row>
    <row r="53" spans="1:5" ht="15" thickBot="1">
      <c r="A53" s="110" t="s">
        <v>51</v>
      </c>
      <c r="B53" s="111" t="s">
        <v>52</v>
      </c>
      <c r="C53" s="111"/>
      <c r="D53" s="17">
        <v>0</v>
      </c>
      <c r="E53" s="14">
        <f>(((E18+E18/3)*(4/12))/12)*D53</f>
        <v>0</v>
      </c>
    </row>
    <row r="54" spans="1:5" ht="15" thickBot="1">
      <c r="A54" s="110"/>
      <c r="B54" s="111" t="s">
        <v>53</v>
      </c>
      <c r="C54" s="111"/>
      <c r="D54" s="111"/>
      <c r="E54" s="14">
        <f>E53*D46</f>
        <v>0</v>
      </c>
    </row>
    <row r="55" spans="1:5" ht="15" thickBot="1">
      <c r="A55" s="110"/>
      <c r="B55" s="111" t="s">
        <v>54</v>
      </c>
      <c r="C55" s="111"/>
      <c r="D55" s="111"/>
      <c r="E55" s="14">
        <f>(((E18+E18/12)*(4/12))*D53)*D46</f>
        <v>0</v>
      </c>
    </row>
    <row r="56" spans="1:5" ht="15" thickBot="1">
      <c r="A56" s="110"/>
      <c r="B56" s="114" t="s">
        <v>55</v>
      </c>
      <c r="C56" s="114"/>
      <c r="D56" s="114"/>
      <c r="E56" s="19">
        <f>SUM(E53:E55)</f>
        <v>0</v>
      </c>
    </row>
    <row r="57" spans="1:5" ht="14.25">
      <c r="A57" s="113" t="s">
        <v>56</v>
      </c>
      <c r="B57" s="113"/>
      <c r="C57" s="113"/>
      <c r="D57" s="113"/>
      <c r="E57" s="113"/>
    </row>
    <row r="58" spans="1:5" ht="15" thickBot="1">
      <c r="A58" s="110" t="s">
        <v>57</v>
      </c>
      <c r="B58" s="111" t="s">
        <v>58</v>
      </c>
      <c r="C58" s="111"/>
      <c r="D58" s="17">
        <v>0</v>
      </c>
      <c r="E58" s="14">
        <f>(E18/12)*D58</f>
        <v>0</v>
      </c>
    </row>
    <row r="59" spans="1:5" ht="15" thickBot="1">
      <c r="A59" s="110"/>
      <c r="B59" s="111" t="s">
        <v>59</v>
      </c>
      <c r="C59" s="111"/>
      <c r="D59" s="111"/>
      <c r="E59" s="14">
        <f>E58*D43</f>
        <v>0</v>
      </c>
    </row>
    <row r="60" spans="1:5" ht="15" thickBot="1">
      <c r="A60" s="110"/>
      <c r="B60" s="111" t="s">
        <v>60</v>
      </c>
      <c r="C60" s="111"/>
      <c r="D60" s="111"/>
      <c r="E60" s="14">
        <f>(((E18*0.5)*D43)*D58)</f>
        <v>0</v>
      </c>
    </row>
    <row r="61" spans="1:5" ht="15" thickBot="1">
      <c r="A61" s="110"/>
      <c r="B61" s="111" t="s">
        <v>61</v>
      </c>
      <c r="C61" s="111"/>
      <c r="D61" s="17">
        <v>0</v>
      </c>
      <c r="E61" s="14">
        <f>(((E18/30)/12)*7)*D61</f>
        <v>0</v>
      </c>
    </row>
    <row r="62" spans="1:5" ht="15" thickBot="1">
      <c r="A62" s="110"/>
      <c r="B62" s="111" t="s">
        <v>62</v>
      </c>
      <c r="C62" s="111"/>
      <c r="D62" s="111"/>
      <c r="E62" s="14">
        <f>E61*D46</f>
        <v>0</v>
      </c>
    </row>
    <row r="63" spans="1:5" ht="15" thickBot="1">
      <c r="A63" s="110"/>
      <c r="B63" s="111" t="s">
        <v>63</v>
      </c>
      <c r="C63" s="111"/>
      <c r="D63" s="111"/>
      <c r="E63" s="14">
        <f>((E18*0.5)*D43)*D61</f>
        <v>0</v>
      </c>
    </row>
    <row r="64" spans="1:5" ht="15" thickBot="1">
      <c r="A64" s="110"/>
      <c r="B64" s="114" t="s">
        <v>64</v>
      </c>
      <c r="C64" s="114"/>
      <c r="D64" s="114"/>
      <c r="E64" s="19">
        <f>(SUM(E58:E63))</f>
        <v>0</v>
      </c>
    </row>
    <row r="65" spans="1:5" ht="14.25">
      <c r="A65" s="113" t="s">
        <v>65</v>
      </c>
      <c r="B65" s="113"/>
      <c r="C65" s="113"/>
      <c r="D65" s="113"/>
      <c r="E65" s="113"/>
    </row>
    <row r="66" spans="1:5" ht="15" thickBot="1">
      <c r="A66" s="110" t="s">
        <v>66</v>
      </c>
      <c r="B66" s="115" t="s">
        <v>67</v>
      </c>
      <c r="C66" s="115"/>
      <c r="D66" s="17">
        <v>0</v>
      </c>
      <c r="E66" s="14">
        <f>ROUND((E18*D66),2)</f>
        <v>0</v>
      </c>
    </row>
    <row r="67" spans="1:5" ht="15" thickBot="1">
      <c r="A67" s="110"/>
      <c r="B67" s="111" t="s">
        <v>85</v>
      </c>
      <c r="C67" s="111"/>
      <c r="D67" s="21">
        <v>0</v>
      </c>
      <c r="E67" s="14">
        <f>((E18/30)/12)*D67</f>
        <v>0</v>
      </c>
    </row>
    <row r="68" spans="1:5" ht="15" thickBot="1">
      <c r="A68" s="110"/>
      <c r="B68" s="111" t="s">
        <v>68</v>
      </c>
      <c r="C68" s="111"/>
      <c r="D68" s="17">
        <v>0</v>
      </c>
      <c r="E68" s="14">
        <f>(((E18/30)/12)*5)*D68</f>
        <v>0</v>
      </c>
    </row>
    <row r="69" spans="1:5" ht="15" thickBot="1">
      <c r="A69" s="110"/>
      <c r="B69" s="111" t="s">
        <v>69</v>
      </c>
      <c r="C69" s="111"/>
      <c r="D69" s="17">
        <v>0</v>
      </c>
      <c r="E69" s="14">
        <f>(((E18/30)/12)*15)*D69</f>
        <v>0</v>
      </c>
    </row>
    <row r="70" spans="1:5" ht="15" thickBot="1">
      <c r="A70" s="110"/>
      <c r="B70" s="115" t="s">
        <v>84</v>
      </c>
      <c r="C70" s="115"/>
      <c r="D70" s="21">
        <v>0</v>
      </c>
      <c r="E70" s="14">
        <f>((E18/30)/12)*D70</f>
        <v>0</v>
      </c>
    </row>
    <row r="71" spans="1:5" ht="15" thickBot="1">
      <c r="A71" s="110"/>
      <c r="B71" s="111" t="s">
        <v>70</v>
      </c>
      <c r="C71" s="111"/>
      <c r="D71" s="111"/>
      <c r="E71" s="14">
        <f>SUM(E66:E70)*D46</f>
        <v>0</v>
      </c>
    </row>
    <row r="72" spans="1:5" ht="15" thickBot="1">
      <c r="A72" s="110"/>
      <c r="B72" s="114" t="s">
        <v>71</v>
      </c>
      <c r="C72" s="114"/>
      <c r="D72" s="114"/>
      <c r="E72" s="19">
        <f>SUM(E66:E71)</f>
        <v>0</v>
      </c>
    </row>
    <row r="73" spans="1:5" ht="15" thickBot="1">
      <c r="A73" s="22"/>
      <c r="B73" s="112" t="s">
        <v>72</v>
      </c>
      <c r="C73" s="112"/>
      <c r="D73" s="112"/>
      <c r="E73" s="15">
        <f>(E46+E51+E56+E64+E72)</f>
        <v>0</v>
      </c>
    </row>
    <row r="74" spans="1:5" ht="9" customHeight="1" thickBot="1">
      <c r="A74" s="108"/>
      <c r="B74" s="108"/>
      <c r="C74" s="108"/>
      <c r="D74" s="108"/>
      <c r="E74" s="108"/>
    </row>
    <row r="75" spans="1:5" ht="14.25">
      <c r="A75" s="109" t="s">
        <v>73</v>
      </c>
      <c r="B75" s="109"/>
      <c r="C75" s="109"/>
      <c r="D75" s="109"/>
      <c r="E75" s="109"/>
    </row>
    <row r="76" spans="1:5" ht="15" thickBot="1">
      <c r="A76" s="110" t="s">
        <v>74</v>
      </c>
      <c r="B76" s="111" t="s">
        <v>75</v>
      </c>
      <c r="C76" s="111"/>
      <c r="D76" s="17">
        <v>0</v>
      </c>
      <c r="E76" s="14">
        <f>(E18+E27+E34+E73)*D76</f>
        <v>0</v>
      </c>
    </row>
    <row r="77" spans="1:5" ht="15" thickBot="1">
      <c r="A77" s="110"/>
      <c r="B77" s="111" t="s">
        <v>76</v>
      </c>
      <c r="C77" s="111"/>
      <c r="D77" s="17">
        <v>0</v>
      </c>
      <c r="E77" s="14">
        <f>E85*D77</f>
        <v>0</v>
      </c>
    </row>
    <row r="78" spans="1:5" ht="15" thickBot="1">
      <c r="A78" s="110"/>
      <c r="B78" s="111" t="s">
        <v>77</v>
      </c>
      <c r="C78" s="111"/>
      <c r="D78" s="17">
        <v>0</v>
      </c>
      <c r="E78" s="14">
        <f>E85*D78</f>
        <v>0</v>
      </c>
    </row>
    <row r="79" spans="1:5" ht="15" thickBot="1">
      <c r="A79" s="110"/>
      <c r="B79" s="111" t="s">
        <v>78</v>
      </c>
      <c r="C79" s="111"/>
      <c r="D79" s="17">
        <v>0</v>
      </c>
      <c r="E79" s="14">
        <f>E85*D79</f>
        <v>0</v>
      </c>
    </row>
    <row r="80" spans="1:5" ht="15.75" thickBot="1">
      <c r="A80" s="110"/>
      <c r="B80" s="111" t="s">
        <v>136</v>
      </c>
      <c r="C80" s="111"/>
      <c r="D80" s="17">
        <v>0</v>
      </c>
      <c r="E80" s="23">
        <f>IF(ISERR(D80*E85),0,D80*E85)</f>
        <v>0</v>
      </c>
    </row>
    <row r="81" spans="1:5" ht="15" thickBot="1">
      <c r="A81" s="110"/>
      <c r="B81" s="117" t="s">
        <v>80</v>
      </c>
      <c r="C81" s="117"/>
      <c r="D81" s="24">
        <f>SUM(D77:D80)</f>
        <v>0</v>
      </c>
      <c r="E81" s="25"/>
    </row>
    <row r="82" spans="1:5" ht="15" thickBot="1">
      <c r="A82" s="110"/>
      <c r="B82" s="115" t="s">
        <v>81</v>
      </c>
      <c r="C82" s="115"/>
      <c r="D82" s="17">
        <v>0</v>
      </c>
      <c r="E82" s="14">
        <f>(E18+E27+E34+E73+E76)*D82</f>
        <v>0</v>
      </c>
    </row>
    <row r="83" spans="1:5" ht="15" thickBot="1">
      <c r="A83" s="110"/>
      <c r="B83" s="112" t="s">
        <v>82</v>
      </c>
      <c r="C83" s="112"/>
      <c r="D83" s="112"/>
      <c r="E83" s="15">
        <f>E76+E77+E78+E79+E80+E82</f>
        <v>0</v>
      </c>
    </row>
    <row r="84" spans="1:5" ht="7.5" customHeight="1" thickBot="1">
      <c r="A84" s="108"/>
      <c r="B84" s="108"/>
      <c r="C84" s="108"/>
      <c r="D84" s="108"/>
      <c r="E84" s="108"/>
    </row>
    <row r="85" spans="1:5" ht="16.5" thickBot="1">
      <c r="A85" s="118" t="s">
        <v>83</v>
      </c>
      <c r="B85" s="118"/>
      <c r="C85" s="118"/>
      <c r="D85" s="118"/>
      <c r="E85" s="26">
        <f>ROUND((E18+E27+E34+E73+E76+E82)/(1-(D81)),2)</f>
        <v>0</v>
      </c>
    </row>
    <row r="86" spans="1:5" ht="16.5" thickBot="1">
      <c r="A86" s="89" t="s">
        <v>115</v>
      </c>
      <c r="B86" s="90"/>
      <c r="C86" s="90"/>
      <c r="D86" s="91"/>
      <c r="E86" s="26">
        <f>E85*2</f>
        <v>0</v>
      </c>
    </row>
    <row r="87" spans="1:5" ht="42" customHeight="1">
      <c r="A87" s="119" t="s">
        <v>174</v>
      </c>
      <c r="B87" s="119"/>
      <c r="C87" s="119"/>
      <c r="D87" s="119"/>
      <c r="E87" s="119"/>
    </row>
    <row r="88" ht="15" thickBot="1"/>
    <row r="89" spans="2:5" ht="15" thickBot="1">
      <c r="B89" s="101" t="s">
        <v>89</v>
      </c>
      <c r="C89" s="102"/>
      <c r="D89" s="102"/>
      <c r="E89" s="103"/>
    </row>
    <row r="90" spans="2:5" ht="15" thickBot="1">
      <c r="B90" s="38" t="s">
        <v>91</v>
      </c>
      <c r="C90" s="39" t="s">
        <v>98</v>
      </c>
      <c r="D90" s="39" t="s">
        <v>93</v>
      </c>
      <c r="E90" s="40" t="s">
        <v>96</v>
      </c>
    </row>
    <row r="91" spans="2:5" ht="15" thickBot="1">
      <c r="B91" s="41" t="s">
        <v>90</v>
      </c>
      <c r="C91" s="52"/>
      <c r="D91" s="42">
        <v>0.0833</v>
      </c>
      <c r="E91" s="55">
        <f>ROUND((E18*D91),2)</f>
        <v>0</v>
      </c>
    </row>
    <row r="92" spans="2:5" ht="15" thickBot="1">
      <c r="B92" s="43" t="s">
        <v>92</v>
      </c>
      <c r="C92" s="53"/>
      <c r="D92" s="44">
        <v>0.121</v>
      </c>
      <c r="E92" s="56">
        <f>ROUND((E18*D92),2)</f>
        <v>0</v>
      </c>
    </row>
    <row r="93" spans="2:5" ht="26.25" thickBot="1">
      <c r="B93" s="45" t="s">
        <v>97</v>
      </c>
      <c r="C93" s="52"/>
      <c r="D93" s="42">
        <v>0.05</v>
      </c>
      <c r="E93" s="55">
        <f>ROUND((E18*D93),2)</f>
        <v>0</v>
      </c>
    </row>
    <row r="94" spans="2:5" ht="14.25">
      <c r="B94" s="95" t="s">
        <v>94</v>
      </c>
      <c r="C94" s="46" t="s">
        <v>99</v>
      </c>
      <c r="D94" s="47">
        <v>0.0739</v>
      </c>
      <c r="E94" s="57">
        <f>ROUND((IF(D44=1%,E18*D94,0)),2)</f>
        <v>0</v>
      </c>
    </row>
    <row r="95" spans="2:5" ht="14.25">
      <c r="B95" s="96"/>
      <c r="C95" s="48" t="s">
        <v>100</v>
      </c>
      <c r="D95" s="49">
        <v>0.076</v>
      </c>
      <c r="E95" s="58">
        <f>ROUND((IF(D44=2%,E18*D95,0)),2)</f>
        <v>0</v>
      </c>
    </row>
    <row r="96" spans="2:5" ht="15" thickBot="1">
      <c r="B96" s="97"/>
      <c r="C96" s="50" t="s">
        <v>101</v>
      </c>
      <c r="D96" s="51">
        <v>0.0782</v>
      </c>
      <c r="E96" s="59">
        <f>ROUND((IF(D44=3%,E18*D96,0)),2)</f>
        <v>0</v>
      </c>
    </row>
    <row r="97" spans="2:5" ht="15" thickBot="1">
      <c r="B97" s="92" t="s">
        <v>119</v>
      </c>
      <c r="C97" s="93"/>
      <c r="D97" s="94"/>
      <c r="E97" s="60">
        <f>SUM(E91:E96)</f>
        <v>0</v>
      </c>
    </row>
    <row r="98" spans="2:5" ht="15" thickBot="1">
      <c r="B98" s="92" t="s">
        <v>120</v>
      </c>
      <c r="C98" s="93"/>
      <c r="D98" s="94"/>
      <c r="E98" s="60">
        <f>E97*2</f>
        <v>0</v>
      </c>
    </row>
    <row r="99" spans="2:5" ht="14.25" customHeight="1">
      <c r="B99" s="98" t="s">
        <v>102</v>
      </c>
      <c r="C99" s="98"/>
      <c r="D99" s="98"/>
      <c r="E99" s="98"/>
    </row>
    <row r="100" spans="2:5" ht="14.25">
      <c r="B100" s="99"/>
      <c r="C100" s="99"/>
      <c r="D100" s="99"/>
      <c r="E100" s="99"/>
    </row>
    <row r="101" spans="2:5" ht="14.25">
      <c r="B101" s="99"/>
      <c r="C101" s="99"/>
      <c r="D101" s="99"/>
      <c r="E101" s="99"/>
    </row>
    <row r="102" spans="2:5" ht="14.25" customHeight="1">
      <c r="B102" s="100" t="s">
        <v>121</v>
      </c>
      <c r="C102" s="100"/>
      <c r="D102" s="100"/>
      <c r="E102" s="100"/>
    </row>
    <row r="103" spans="2:5" ht="14.25">
      <c r="B103" s="100"/>
      <c r="C103" s="100"/>
      <c r="D103" s="100"/>
      <c r="E103" s="100"/>
    </row>
    <row r="104" spans="2:4" ht="14.25">
      <c r="B104" s="37"/>
      <c r="C104" s="37"/>
      <c r="D104" s="37"/>
    </row>
  </sheetData>
  <sheetProtection/>
  <mergeCells count="98">
    <mergeCell ref="A1:E5"/>
    <mergeCell ref="A6:E6"/>
    <mergeCell ref="A7:E7"/>
    <mergeCell ref="A8:E8"/>
    <mergeCell ref="A9:E9"/>
    <mergeCell ref="A10:E10"/>
    <mergeCell ref="A11:D11"/>
    <mergeCell ref="A12:E12"/>
    <mergeCell ref="A13:A18"/>
    <mergeCell ref="B13:D13"/>
    <mergeCell ref="B14:C14"/>
    <mergeCell ref="B15:C15"/>
    <mergeCell ref="B17:D17"/>
    <mergeCell ref="B18:D18"/>
    <mergeCell ref="B16:D16"/>
    <mergeCell ref="A19:E19"/>
    <mergeCell ref="A20:E20"/>
    <mergeCell ref="A21:A27"/>
    <mergeCell ref="B21:D21"/>
    <mergeCell ref="B22:D22"/>
    <mergeCell ref="B23:D23"/>
    <mergeCell ref="B24:D24"/>
    <mergeCell ref="B25:D25"/>
    <mergeCell ref="B26:D26"/>
    <mergeCell ref="B27:D27"/>
    <mergeCell ref="A28:E28"/>
    <mergeCell ref="A29:E29"/>
    <mergeCell ref="A30:A34"/>
    <mergeCell ref="B30:D30"/>
    <mergeCell ref="B31:D31"/>
    <mergeCell ref="B32:D32"/>
    <mergeCell ref="B33:D33"/>
    <mergeCell ref="B34:D34"/>
    <mergeCell ref="A35:E35"/>
    <mergeCell ref="A36:E36"/>
    <mergeCell ref="A37:E37"/>
    <mergeCell ref="A38:A46"/>
    <mergeCell ref="B38:C38"/>
    <mergeCell ref="B39:C39"/>
    <mergeCell ref="B40:C40"/>
    <mergeCell ref="B41:C41"/>
    <mergeCell ref="B42:C42"/>
    <mergeCell ref="B43:C43"/>
    <mergeCell ref="B44:C44"/>
    <mergeCell ref="B45:C45"/>
    <mergeCell ref="B46:C46"/>
    <mergeCell ref="A47:E47"/>
    <mergeCell ref="A48:A51"/>
    <mergeCell ref="B48:C48"/>
    <mergeCell ref="B49:C49"/>
    <mergeCell ref="B50:D50"/>
    <mergeCell ref="B51:D51"/>
    <mergeCell ref="A52:E52"/>
    <mergeCell ref="A53:A56"/>
    <mergeCell ref="B53:C53"/>
    <mergeCell ref="B54:D54"/>
    <mergeCell ref="B55:D55"/>
    <mergeCell ref="B56:D56"/>
    <mergeCell ref="A57:E57"/>
    <mergeCell ref="A58:A64"/>
    <mergeCell ref="B58:C58"/>
    <mergeCell ref="B59:D59"/>
    <mergeCell ref="B60:D60"/>
    <mergeCell ref="B61:C61"/>
    <mergeCell ref="B62:D62"/>
    <mergeCell ref="B63:D63"/>
    <mergeCell ref="B64:D64"/>
    <mergeCell ref="A65:E65"/>
    <mergeCell ref="A66:A72"/>
    <mergeCell ref="B66:C66"/>
    <mergeCell ref="B67:C67"/>
    <mergeCell ref="B68:C68"/>
    <mergeCell ref="B69:C69"/>
    <mergeCell ref="B70:C70"/>
    <mergeCell ref="B71:D71"/>
    <mergeCell ref="B72:D72"/>
    <mergeCell ref="B73:D73"/>
    <mergeCell ref="A74:E74"/>
    <mergeCell ref="A75:E75"/>
    <mergeCell ref="A76:A83"/>
    <mergeCell ref="B76:C76"/>
    <mergeCell ref="B77:C77"/>
    <mergeCell ref="B78:C78"/>
    <mergeCell ref="B79:C79"/>
    <mergeCell ref="B80:C80"/>
    <mergeCell ref="B81:C81"/>
    <mergeCell ref="B82:C82"/>
    <mergeCell ref="B83:D83"/>
    <mergeCell ref="A84:E84"/>
    <mergeCell ref="A85:D85"/>
    <mergeCell ref="A86:D86"/>
    <mergeCell ref="A87:E87"/>
    <mergeCell ref="B89:E89"/>
    <mergeCell ref="B94:B96"/>
    <mergeCell ref="B97:D97"/>
    <mergeCell ref="B98:D98"/>
    <mergeCell ref="B99:E101"/>
    <mergeCell ref="B102:E103"/>
  </mergeCells>
  <printOptions/>
  <pageMargins left="0.511811024" right="0.511811024" top="0.787401575" bottom="0.787401575" header="0.31496062" footer="0.31496062"/>
  <pageSetup fitToHeight="1" fitToWidth="1" horizontalDpi="600" verticalDpi="600" orientation="portrait" paperSize="9" scale="4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104"/>
  <sheetViews>
    <sheetView zoomScalePageLayoutView="0" workbookViewId="0" topLeftCell="A79">
      <selection activeCell="E86" sqref="E86"/>
    </sheetView>
  </sheetViews>
  <sheetFormatPr defaultColWidth="10.296875" defaultRowHeight="14.25"/>
  <cols>
    <col min="1" max="1" width="14.5" style="11" customWidth="1"/>
    <col min="2" max="2" width="53.19921875" style="11" customWidth="1"/>
    <col min="3" max="3" width="24.69921875" style="11" customWidth="1"/>
    <col min="4" max="4" width="25.5" style="11" bestFit="1" customWidth="1"/>
    <col min="5" max="5" width="11.5" style="11" bestFit="1" customWidth="1"/>
    <col min="6" max="16384" width="10.19921875" style="11" customWidth="1"/>
  </cols>
  <sheetData>
    <row r="1" spans="1:5" ht="14.25">
      <c r="A1" s="104"/>
      <c r="B1" s="104"/>
      <c r="C1" s="104"/>
      <c r="D1" s="104"/>
      <c r="E1" s="104"/>
    </row>
    <row r="2" spans="1:5" ht="14.25">
      <c r="A2" s="104"/>
      <c r="B2" s="104"/>
      <c r="C2" s="104"/>
      <c r="D2" s="104"/>
      <c r="E2" s="104"/>
    </row>
    <row r="3" spans="1:5" ht="14.25">
      <c r="A3" s="104"/>
      <c r="B3" s="104"/>
      <c r="C3" s="104"/>
      <c r="D3" s="104"/>
      <c r="E3" s="104"/>
    </row>
    <row r="4" spans="1:5" ht="14.25">
      <c r="A4" s="104"/>
      <c r="B4" s="104"/>
      <c r="C4" s="104"/>
      <c r="D4" s="104"/>
      <c r="E4" s="104"/>
    </row>
    <row r="5" spans="1:5" ht="14.25">
      <c r="A5" s="104"/>
      <c r="B5" s="104"/>
      <c r="C5" s="104"/>
      <c r="D5" s="104"/>
      <c r="E5" s="104"/>
    </row>
    <row r="6" spans="1:5" ht="14.25">
      <c r="A6" s="105" t="s">
        <v>16</v>
      </c>
      <c r="B6" s="105"/>
      <c r="C6" s="105"/>
      <c r="D6" s="105"/>
      <c r="E6" s="105"/>
    </row>
    <row r="7" spans="1:5" ht="7.5" customHeight="1" thickBot="1">
      <c r="A7" s="104"/>
      <c r="B7" s="104"/>
      <c r="C7" s="104"/>
      <c r="D7" s="104"/>
      <c r="E7" s="104"/>
    </row>
    <row r="8" spans="1:5" ht="15.75">
      <c r="A8" s="106" t="s">
        <v>17</v>
      </c>
      <c r="B8" s="106"/>
      <c r="C8" s="106"/>
      <c r="D8" s="106"/>
      <c r="E8" s="106"/>
    </row>
    <row r="9" spans="1:5" ht="15.75" thickBot="1">
      <c r="A9" s="107" t="s">
        <v>127</v>
      </c>
      <c r="B9" s="107"/>
      <c r="C9" s="107"/>
      <c r="D9" s="107"/>
      <c r="E9" s="107"/>
    </row>
    <row r="10" spans="1:5" ht="7.5" customHeight="1" thickBot="1">
      <c r="A10" s="108"/>
      <c r="B10" s="108"/>
      <c r="C10" s="108"/>
      <c r="D10" s="108"/>
      <c r="E10" s="108"/>
    </row>
    <row r="11" spans="1:5" ht="13.5" customHeight="1" thickBot="1">
      <c r="A11" s="108"/>
      <c r="B11" s="108"/>
      <c r="C11" s="108"/>
      <c r="D11" s="108"/>
      <c r="E11" s="12" t="s">
        <v>18</v>
      </c>
    </row>
    <row r="12" spans="1:5" ht="13.5" customHeight="1">
      <c r="A12" s="109" t="s">
        <v>19</v>
      </c>
      <c r="B12" s="109"/>
      <c r="C12" s="109"/>
      <c r="D12" s="109"/>
      <c r="E12" s="109"/>
    </row>
    <row r="13" spans="1:5" ht="15" thickBot="1">
      <c r="A13" s="110" t="s">
        <v>116</v>
      </c>
      <c r="B13" s="111" t="s">
        <v>12</v>
      </c>
      <c r="C13" s="111"/>
      <c r="D13" s="111"/>
      <c r="E13" s="13">
        <v>0</v>
      </c>
    </row>
    <row r="14" spans="1:6" ht="15" thickBot="1">
      <c r="A14" s="110"/>
      <c r="B14" s="111" t="s">
        <v>183</v>
      </c>
      <c r="C14" s="111"/>
      <c r="D14" s="83">
        <v>0.4</v>
      </c>
      <c r="E14" s="82">
        <v>0</v>
      </c>
      <c r="F14" s="77"/>
    </row>
    <row r="15" spans="1:5" ht="15" thickBot="1">
      <c r="A15" s="110"/>
      <c r="B15" s="111" t="s">
        <v>177</v>
      </c>
      <c r="C15" s="120"/>
      <c r="D15" s="121"/>
      <c r="E15" s="13">
        <v>0</v>
      </c>
    </row>
    <row r="16" spans="1:5" ht="15" thickBot="1">
      <c r="A16" s="110"/>
      <c r="B16" s="79" t="s">
        <v>178</v>
      </c>
      <c r="C16" s="80"/>
      <c r="D16" s="80"/>
      <c r="E16" s="13">
        <v>0</v>
      </c>
    </row>
    <row r="17" spans="1:5" ht="15" thickBot="1">
      <c r="A17" s="110"/>
      <c r="B17" s="111" t="s">
        <v>137</v>
      </c>
      <c r="C17" s="111"/>
      <c r="D17" s="111"/>
      <c r="E17" s="82">
        <v>0</v>
      </c>
    </row>
    <row r="18" spans="1:5" ht="15" thickBot="1">
      <c r="A18" s="110"/>
      <c r="B18" s="112" t="s">
        <v>21</v>
      </c>
      <c r="C18" s="112"/>
      <c r="D18" s="112"/>
      <c r="E18" s="15">
        <f>(SUM(E13:E17))</f>
        <v>0</v>
      </c>
    </row>
    <row r="19" spans="1:5" ht="7.5" customHeight="1" thickBot="1">
      <c r="A19" s="108"/>
      <c r="B19" s="108"/>
      <c r="C19" s="108"/>
      <c r="D19" s="108"/>
      <c r="E19" s="108"/>
    </row>
    <row r="20" spans="1:5" ht="14.25">
      <c r="A20" s="109" t="s">
        <v>22</v>
      </c>
      <c r="B20" s="109"/>
      <c r="C20" s="109"/>
      <c r="D20" s="109"/>
      <c r="E20" s="109"/>
    </row>
    <row r="21" spans="1:5" ht="15" thickBot="1">
      <c r="A21" s="110" t="s">
        <v>117</v>
      </c>
      <c r="B21" s="111" t="s">
        <v>151</v>
      </c>
      <c r="C21" s="111"/>
      <c r="D21" s="111"/>
      <c r="E21" s="13">
        <v>0</v>
      </c>
    </row>
    <row r="22" spans="1:5" ht="15" thickBot="1">
      <c r="A22" s="110"/>
      <c r="B22" s="111" t="s">
        <v>150</v>
      </c>
      <c r="C22" s="111"/>
      <c r="D22" s="111"/>
      <c r="E22" s="13">
        <v>0</v>
      </c>
    </row>
    <row r="23" spans="1:8" ht="15" thickBot="1">
      <c r="A23" s="110"/>
      <c r="B23" s="111" t="s">
        <v>24</v>
      </c>
      <c r="C23" s="111"/>
      <c r="D23" s="111"/>
      <c r="E23" s="13">
        <v>0</v>
      </c>
      <c r="H23" s="16"/>
    </row>
    <row r="24" spans="1:5" ht="15" thickBot="1">
      <c r="A24" s="110"/>
      <c r="B24" s="111" t="s">
        <v>25</v>
      </c>
      <c r="C24" s="111"/>
      <c r="D24" s="111"/>
      <c r="E24" s="13">
        <v>0</v>
      </c>
    </row>
    <row r="25" spans="1:5" ht="15" thickBot="1">
      <c r="A25" s="110"/>
      <c r="B25" s="111" t="s">
        <v>26</v>
      </c>
      <c r="C25" s="111"/>
      <c r="D25" s="111"/>
      <c r="E25" s="13">
        <v>0</v>
      </c>
    </row>
    <row r="26" spans="1:5" ht="15" thickBot="1">
      <c r="A26" s="110"/>
      <c r="B26" s="111" t="s">
        <v>27</v>
      </c>
      <c r="C26" s="111"/>
      <c r="D26" s="111"/>
      <c r="E26" s="13">
        <v>0</v>
      </c>
    </row>
    <row r="27" spans="1:5" ht="15" thickBot="1">
      <c r="A27" s="110"/>
      <c r="B27" s="112" t="s">
        <v>28</v>
      </c>
      <c r="C27" s="112"/>
      <c r="D27" s="112"/>
      <c r="E27" s="15">
        <f>SUM(E21:E26)</f>
        <v>0</v>
      </c>
    </row>
    <row r="28" spans="1:5" ht="7.5" customHeight="1" thickBot="1">
      <c r="A28" s="108"/>
      <c r="B28" s="108"/>
      <c r="C28" s="108"/>
      <c r="D28" s="108"/>
      <c r="E28" s="108"/>
    </row>
    <row r="29" spans="1:5" ht="14.25">
      <c r="A29" s="109" t="s">
        <v>29</v>
      </c>
      <c r="B29" s="109"/>
      <c r="C29" s="109"/>
      <c r="D29" s="109"/>
      <c r="E29" s="109"/>
    </row>
    <row r="30" spans="1:5" ht="15" thickBot="1">
      <c r="A30" s="110" t="s">
        <v>118</v>
      </c>
      <c r="B30" s="111" t="s">
        <v>148</v>
      </c>
      <c r="C30" s="111"/>
      <c r="D30" s="111"/>
      <c r="E30" s="13">
        <v>0</v>
      </c>
    </row>
    <row r="31" spans="1:5" ht="15" thickBot="1">
      <c r="A31" s="110"/>
      <c r="B31" s="111" t="s">
        <v>152</v>
      </c>
      <c r="C31" s="111"/>
      <c r="D31" s="111"/>
      <c r="E31" s="13">
        <v>0</v>
      </c>
    </row>
    <row r="32" spans="1:5" ht="15" thickBot="1">
      <c r="A32" s="110"/>
      <c r="B32" s="111" t="s">
        <v>153</v>
      </c>
      <c r="C32" s="111"/>
      <c r="D32" s="111"/>
      <c r="E32" s="13">
        <v>0</v>
      </c>
    </row>
    <row r="33" spans="1:5" ht="15" thickBot="1">
      <c r="A33" s="110"/>
      <c r="B33" s="111" t="s">
        <v>154</v>
      </c>
      <c r="C33" s="111"/>
      <c r="D33" s="111"/>
      <c r="E33" s="13">
        <v>0</v>
      </c>
    </row>
    <row r="34" spans="1:5" ht="15" thickBot="1">
      <c r="A34" s="110"/>
      <c r="B34" s="112" t="s">
        <v>31</v>
      </c>
      <c r="C34" s="112"/>
      <c r="D34" s="112"/>
      <c r="E34" s="15">
        <f>SUM(E30:E33)</f>
        <v>0</v>
      </c>
    </row>
    <row r="35" spans="1:5" ht="7.5" customHeight="1" thickBot="1">
      <c r="A35" s="108"/>
      <c r="B35" s="108"/>
      <c r="C35" s="108"/>
      <c r="D35" s="108"/>
      <c r="E35" s="108"/>
    </row>
    <row r="36" spans="1:5" ht="15" thickBot="1">
      <c r="A36" s="109" t="s">
        <v>32</v>
      </c>
      <c r="B36" s="109"/>
      <c r="C36" s="109"/>
      <c r="D36" s="109"/>
      <c r="E36" s="109"/>
    </row>
    <row r="37" spans="1:5" ht="14.25">
      <c r="A37" s="113" t="s">
        <v>33</v>
      </c>
      <c r="B37" s="113"/>
      <c r="C37" s="113"/>
      <c r="D37" s="113"/>
      <c r="E37" s="113"/>
    </row>
    <row r="38" spans="1:5" ht="15" thickBot="1">
      <c r="A38" s="110" t="s">
        <v>34</v>
      </c>
      <c r="B38" s="111" t="s">
        <v>35</v>
      </c>
      <c r="C38" s="111"/>
      <c r="D38" s="17">
        <v>0</v>
      </c>
      <c r="E38" s="14">
        <f>E18*D38</f>
        <v>0</v>
      </c>
    </row>
    <row r="39" spans="1:5" ht="15" thickBot="1">
      <c r="A39" s="110"/>
      <c r="B39" s="111" t="s">
        <v>36</v>
      </c>
      <c r="C39" s="111"/>
      <c r="D39" s="17">
        <v>0</v>
      </c>
      <c r="E39" s="14">
        <f>E18*D39</f>
        <v>0</v>
      </c>
    </row>
    <row r="40" spans="1:5" ht="15" thickBot="1">
      <c r="A40" s="110"/>
      <c r="B40" s="111" t="s">
        <v>37</v>
      </c>
      <c r="C40" s="111"/>
      <c r="D40" s="17">
        <v>0</v>
      </c>
      <c r="E40" s="14">
        <f>E18*D40</f>
        <v>0</v>
      </c>
    </row>
    <row r="41" spans="1:5" ht="15" thickBot="1">
      <c r="A41" s="110"/>
      <c r="B41" s="111" t="s">
        <v>38</v>
      </c>
      <c r="C41" s="111"/>
      <c r="D41" s="17">
        <v>0</v>
      </c>
      <c r="E41" s="14">
        <f>E18*D41</f>
        <v>0</v>
      </c>
    </row>
    <row r="42" spans="1:5" ht="15" thickBot="1">
      <c r="A42" s="110"/>
      <c r="B42" s="111" t="s">
        <v>39</v>
      </c>
      <c r="C42" s="111"/>
      <c r="D42" s="17">
        <v>0</v>
      </c>
      <c r="E42" s="14">
        <f>E18*D42</f>
        <v>0</v>
      </c>
    </row>
    <row r="43" spans="1:5" ht="15" thickBot="1">
      <c r="A43" s="110"/>
      <c r="B43" s="111" t="s">
        <v>40</v>
      </c>
      <c r="C43" s="111"/>
      <c r="D43" s="17">
        <v>0</v>
      </c>
      <c r="E43" s="14">
        <f>E18*D43</f>
        <v>0</v>
      </c>
    </row>
    <row r="44" spans="1:5" ht="15" thickBot="1">
      <c r="A44" s="110"/>
      <c r="B44" s="111" t="s">
        <v>41</v>
      </c>
      <c r="C44" s="111"/>
      <c r="D44" s="17">
        <v>0</v>
      </c>
      <c r="E44" s="14">
        <f>E18*D44</f>
        <v>0</v>
      </c>
    </row>
    <row r="45" spans="1:5" ht="15" thickBot="1">
      <c r="A45" s="110"/>
      <c r="B45" s="111" t="s">
        <v>42</v>
      </c>
      <c r="C45" s="111"/>
      <c r="D45" s="17">
        <v>0</v>
      </c>
      <c r="E45" s="14">
        <f>E18*D45</f>
        <v>0</v>
      </c>
    </row>
    <row r="46" spans="1:5" ht="15" thickBot="1">
      <c r="A46" s="110"/>
      <c r="B46" s="114" t="s">
        <v>43</v>
      </c>
      <c r="C46" s="114"/>
      <c r="D46" s="18">
        <f>SUM(D38:D45)</f>
        <v>0</v>
      </c>
      <c r="E46" s="19">
        <f>E18*D46</f>
        <v>0</v>
      </c>
    </row>
    <row r="47" spans="1:5" ht="14.25">
      <c r="A47" s="113" t="s">
        <v>44</v>
      </c>
      <c r="B47" s="113"/>
      <c r="C47" s="113"/>
      <c r="D47" s="113"/>
      <c r="E47" s="113"/>
    </row>
    <row r="48" spans="1:5" ht="15" thickBot="1">
      <c r="A48" s="110" t="s">
        <v>45</v>
      </c>
      <c r="B48" s="115" t="s">
        <v>46</v>
      </c>
      <c r="C48" s="115"/>
      <c r="D48" s="17">
        <v>0</v>
      </c>
      <c r="E48" s="14">
        <f>ROUND((E18*D48),2)</f>
        <v>0</v>
      </c>
    </row>
    <row r="49" spans="1:5" ht="15" thickBot="1">
      <c r="A49" s="110"/>
      <c r="B49" s="116" t="s">
        <v>47</v>
      </c>
      <c r="C49" s="116"/>
      <c r="D49" s="20">
        <v>0</v>
      </c>
      <c r="E49" s="14">
        <f>ROUND((E18*D49),2)</f>
        <v>0</v>
      </c>
    </row>
    <row r="50" spans="1:5" ht="15" thickBot="1">
      <c r="A50" s="110"/>
      <c r="B50" s="111" t="s">
        <v>48</v>
      </c>
      <c r="C50" s="111"/>
      <c r="D50" s="111"/>
      <c r="E50" s="14">
        <f>(E48+E49)*D46</f>
        <v>0</v>
      </c>
    </row>
    <row r="51" spans="1:5" ht="15" thickBot="1">
      <c r="A51" s="110"/>
      <c r="B51" s="114" t="s">
        <v>49</v>
      </c>
      <c r="C51" s="114"/>
      <c r="D51" s="114"/>
      <c r="E51" s="19">
        <f>SUM(E48:E50)</f>
        <v>0</v>
      </c>
    </row>
    <row r="52" spans="1:5" ht="14.25">
      <c r="A52" s="113" t="s">
        <v>50</v>
      </c>
      <c r="B52" s="113"/>
      <c r="C52" s="113"/>
      <c r="D52" s="113"/>
      <c r="E52" s="113"/>
    </row>
    <row r="53" spans="1:5" ht="15" thickBot="1">
      <c r="A53" s="110" t="s">
        <v>51</v>
      </c>
      <c r="B53" s="111" t="s">
        <v>52</v>
      </c>
      <c r="C53" s="111"/>
      <c r="D53" s="17">
        <v>0</v>
      </c>
      <c r="E53" s="14">
        <f>(((E18+E18/3)*(4/12))/12)*D53</f>
        <v>0</v>
      </c>
    </row>
    <row r="54" spans="1:5" ht="15" thickBot="1">
      <c r="A54" s="110"/>
      <c r="B54" s="111" t="s">
        <v>53</v>
      </c>
      <c r="C54" s="111"/>
      <c r="D54" s="111"/>
      <c r="E54" s="14">
        <f>E53*D46</f>
        <v>0</v>
      </c>
    </row>
    <row r="55" spans="1:5" ht="15" thickBot="1">
      <c r="A55" s="110"/>
      <c r="B55" s="111" t="s">
        <v>54</v>
      </c>
      <c r="C55" s="111"/>
      <c r="D55" s="111"/>
      <c r="E55" s="14">
        <f>(((E18+E18/12)*(4/12))*D53)*D46</f>
        <v>0</v>
      </c>
    </row>
    <row r="56" spans="1:5" ht="15" thickBot="1">
      <c r="A56" s="110"/>
      <c r="B56" s="114" t="s">
        <v>55</v>
      </c>
      <c r="C56" s="114"/>
      <c r="D56" s="114"/>
      <c r="E56" s="19">
        <f>SUM(E53:E55)</f>
        <v>0</v>
      </c>
    </row>
    <row r="57" spans="1:5" ht="14.25">
      <c r="A57" s="113" t="s">
        <v>56</v>
      </c>
      <c r="B57" s="113"/>
      <c r="C57" s="113"/>
      <c r="D57" s="113"/>
      <c r="E57" s="113"/>
    </row>
    <row r="58" spans="1:5" ht="15" thickBot="1">
      <c r="A58" s="110" t="s">
        <v>57</v>
      </c>
      <c r="B58" s="111" t="s">
        <v>58</v>
      </c>
      <c r="C58" s="111"/>
      <c r="D58" s="17">
        <v>0</v>
      </c>
      <c r="E58" s="14">
        <f>(E18/12)*D58</f>
        <v>0</v>
      </c>
    </row>
    <row r="59" spans="1:5" ht="15" thickBot="1">
      <c r="A59" s="110"/>
      <c r="B59" s="111" t="s">
        <v>59</v>
      </c>
      <c r="C59" s="111"/>
      <c r="D59" s="111"/>
      <c r="E59" s="14">
        <f>E58*D43</f>
        <v>0</v>
      </c>
    </row>
    <row r="60" spans="1:5" ht="15" thickBot="1">
      <c r="A60" s="110"/>
      <c r="B60" s="111" t="s">
        <v>60</v>
      </c>
      <c r="C60" s="111"/>
      <c r="D60" s="111"/>
      <c r="E60" s="14">
        <f>(((E18*0.5)*D43)*D58)</f>
        <v>0</v>
      </c>
    </row>
    <row r="61" spans="1:5" ht="15" thickBot="1">
      <c r="A61" s="110"/>
      <c r="B61" s="111" t="s">
        <v>61</v>
      </c>
      <c r="C61" s="111"/>
      <c r="D61" s="17">
        <v>0</v>
      </c>
      <c r="E61" s="14">
        <f>(((E18/30)/12)*7)*D61</f>
        <v>0</v>
      </c>
    </row>
    <row r="62" spans="1:5" ht="15" thickBot="1">
      <c r="A62" s="110"/>
      <c r="B62" s="111" t="s">
        <v>62</v>
      </c>
      <c r="C62" s="111"/>
      <c r="D62" s="111"/>
      <c r="E62" s="14">
        <f>E61*D46</f>
        <v>0</v>
      </c>
    </row>
    <row r="63" spans="1:5" ht="15" thickBot="1">
      <c r="A63" s="110"/>
      <c r="B63" s="111" t="s">
        <v>63</v>
      </c>
      <c r="C63" s="111"/>
      <c r="D63" s="111"/>
      <c r="E63" s="14">
        <f>((E18*0.5)*D43)*D61</f>
        <v>0</v>
      </c>
    </row>
    <row r="64" spans="1:5" ht="15" thickBot="1">
      <c r="A64" s="110"/>
      <c r="B64" s="114" t="s">
        <v>64</v>
      </c>
      <c r="C64" s="114"/>
      <c r="D64" s="114"/>
      <c r="E64" s="19">
        <f>(SUM(E58:E63))</f>
        <v>0</v>
      </c>
    </row>
    <row r="65" spans="1:5" ht="14.25">
      <c r="A65" s="113" t="s">
        <v>65</v>
      </c>
      <c r="B65" s="113"/>
      <c r="C65" s="113"/>
      <c r="D65" s="113"/>
      <c r="E65" s="113"/>
    </row>
    <row r="66" spans="1:5" ht="15" thickBot="1">
      <c r="A66" s="110" t="s">
        <v>66</v>
      </c>
      <c r="B66" s="115" t="s">
        <v>67</v>
      </c>
      <c r="C66" s="115"/>
      <c r="D66" s="17">
        <v>0</v>
      </c>
      <c r="E66" s="14">
        <f>ROUND((E18*D66),2)</f>
        <v>0</v>
      </c>
    </row>
    <row r="67" spans="1:5" ht="15" thickBot="1">
      <c r="A67" s="110"/>
      <c r="B67" s="111" t="s">
        <v>85</v>
      </c>
      <c r="C67" s="111"/>
      <c r="D67" s="21">
        <v>0</v>
      </c>
      <c r="E67" s="14">
        <f>((E18/30)/12)*D67</f>
        <v>0</v>
      </c>
    </row>
    <row r="68" spans="1:5" ht="15" thickBot="1">
      <c r="A68" s="110"/>
      <c r="B68" s="111" t="s">
        <v>68</v>
      </c>
      <c r="C68" s="111"/>
      <c r="D68" s="17">
        <v>0</v>
      </c>
      <c r="E68" s="14">
        <f>(((E18/30)/12)*5)*D68</f>
        <v>0</v>
      </c>
    </row>
    <row r="69" spans="1:5" ht="15" thickBot="1">
      <c r="A69" s="110"/>
      <c r="B69" s="111" t="s">
        <v>69</v>
      </c>
      <c r="C69" s="111"/>
      <c r="D69" s="17">
        <v>0</v>
      </c>
      <c r="E69" s="14">
        <f>(((E18/30)/12)*15)*D69</f>
        <v>0</v>
      </c>
    </row>
    <row r="70" spans="1:5" ht="15" thickBot="1">
      <c r="A70" s="110"/>
      <c r="B70" s="115" t="s">
        <v>84</v>
      </c>
      <c r="C70" s="115"/>
      <c r="D70" s="21">
        <v>0</v>
      </c>
      <c r="E70" s="14">
        <f>((E18/30)/12)*D70</f>
        <v>0</v>
      </c>
    </row>
    <row r="71" spans="1:5" ht="15" thickBot="1">
      <c r="A71" s="110"/>
      <c r="B71" s="111" t="s">
        <v>70</v>
      </c>
      <c r="C71" s="111"/>
      <c r="D71" s="111"/>
      <c r="E71" s="14">
        <f>SUM(E66:E70)*D46</f>
        <v>0</v>
      </c>
    </row>
    <row r="72" spans="1:5" ht="15" thickBot="1">
      <c r="A72" s="110"/>
      <c r="B72" s="114" t="s">
        <v>71</v>
      </c>
      <c r="C72" s="114"/>
      <c r="D72" s="114"/>
      <c r="E72" s="19">
        <f>SUM(E66:E71)</f>
        <v>0</v>
      </c>
    </row>
    <row r="73" spans="1:5" ht="15" thickBot="1">
      <c r="A73" s="22"/>
      <c r="B73" s="112" t="s">
        <v>72</v>
      </c>
      <c r="C73" s="112"/>
      <c r="D73" s="112"/>
      <c r="E73" s="15">
        <f>(E46+E51+E56+E64+E72)</f>
        <v>0</v>
      </c>
    </row>
    <row r="74" spans="1:5" ht="9" customHeight="1" thickBot="1">
      <c r="A74" s="108"/>
      <c r="B74" s="108"/>
      <c r="C74" s="108"/>
      <c r="D74" s="108"/>
      <c r="E74" s="108"/>
    </row>
    <row r="75" spans="1:5" ht="14.25">
      <c r="A75" s="109" t="s">
        <v>73</v>
      </c>
      <c r="B75" s="109"/>
      <c r="C75" s="109"/>
      <c r="D75" s="109"/>
      <c r="E75" s="109"/>
    </row>
    <row r="76" spans="1:5" ht="15" thickBot="1">
      <c r="A76" s="110" t="s">
        <v>74</v>
      </c>
      <c r="B76" s="111" t="s">
        <v>75</v>
      </c>
      <c r="C76" s="111"/>
      <c r="D76" s="17">
        <v>0</v>
      </c>
      <c r="E76" s="14">
        <f>(E18+E27+E34+E73)*D76</f>
        <v>0</v>
      </c>
    </row>
    <row r="77" spans="1:5" ht="15" thickBot="1">
      <c r="A77" s="110"/>
      <c r="B77" s="111" t="s">
        <v>76</v>
      </c>
      <c r="C77" s="111"/>
      <c r="D77" s="17">
        <v>0</v>
      </c>
      <c r="E77" s="14">
        <f>E85*D77</f>
        <v>0</v>
      </c>
    </row>
    <row r="78" spans="1:5" ht="15" thickBot="1">
      <c r="A78" s="110"/>
      <c r="B78" s="111" t="s">
        <v>77</v>
      </c>
      <c r="C78" s="111"/>
      <c r="D78" s="17">
        <v>0</v>
      </c>
      <c r="E78" s="14">
        <f>E85*D78</f>
        <v>0</v>
      </c>
    </row>
    <row r="79" spans="1:5" ht="15" thickBot="1">
      <c r="A79" s="110"/>
      <c r="B79" s="111" t="s">
        <v>78</v>
      </c>
      <c r="C79" s="111"/>
      <c r="D79" s="17">
        <v>0</v>
      </c>
      <c r="E79" s="14">
        <f>E85*D79</f>
        <v>0</v>
      </c>
    </row>
    <row r="80" spans="1:5" ht="15.75" thickBot="1">
      <c r="A80" s="110"/>
      <c r="B80" s="111" t="s">
        <v>136</v>
      </c>
      <c r="C80" s="111"/>
      <c r="D80" s="17">
        <v>0</v>
      </c>
      <c r="E80" s="23">
        <f>IF(ISERR(D80*E85),0,D80*E85)</f>
        <v>0</v>
      </c>
    </row>
    <row r="81" spans="1:5" ht="15" thickBot="1">
      <c r="A81" s="110"/>
      <c r="B81" s="117" t="s">
        <v>80</v>
      </c>
      <c r="C81" s="117"/>
      <c r="D81" s="24">
        <f>SUM(D77:D80)</f>
        <v>0</v>
      </c>
      <c r="E81" s="25"/>
    </row>
    <row r="82" spans="1:5" ht="15" thickBot="1">
      <c r="A82" s="110"/>
      <c r="B82" s="115" t="s">
        <v>81</v>
      </c>
      <c r="C82" s="115"/>
      <c r="D82" s="17">
        <v>0</v>
      </c>
      <c r="E82" s="14">
        <f>(E18+E27+E34+E73+E76)*D82</f>
        <v>0</v>
      </c>
    </row>
    <row r="83" spans="1:5" ht="15" thickBot="1">
      <c r="A83" s="110"/>
      <c r="B83" s="112" t="s">
        <v>82</v>
      </c>
      <c r="C83" s="112"/>
      <c r="D83" s="112"/>
      <c r="E83" s="15">
        <f>E76+E77+E78+E79+E80+E82</f>
        <v>0</v>
      </c>
    </row>
    <row r="84" spans="1:5" ht="7.5" customHeight="1" thickBot="1">
      <c r="A84" s="108"/>
      <c r="B84" s="108"/>
      <c r="C84" s="108"/>
      <c r="D84" s="108"/>
      <c r="E84" s="108"/>
    </row>
    <row r="85" spans="1:5" ht="16.5" thickBot="1">
      <c r="A85" s="118" t="s">
        <v>83</v>
      </c>
      <c r="B85" s="118"/>
      <c r="C85" s="118"/>
      <c r="D85" s="118"/>
      <c r="E85" s="26">
        <f>ROUND((E18+E27+E34+E73+E76+E82)/(1-(D81)),2)</f>
        <v>0</v>
      </c>
    </row>
    <row r="86" spans="1:5" ht="16.5" thickBot="1">
      <c r="A86" s="89" t="s">
        <v>115</v>
      </c>
      <c r="B86" s="90"/>
      <c r="C86" s="90"/>
      <c r="D86" s="91"/>
      <c r="E86" s="26">
        <f>E85*2</f>
        <v>0</v>
      </c>
    </row>
    <row r="87" spans="1:5" ht="42" customHeight="1">
      <c r="A87" s="119" t="s">
        <v>173</v>
      </c>
      <c r="B87" s="119"/>
      <c r="C87" s="119"/>
      <c r="D87" s="119"/>
      <c r="E87" s="119"/>
    </row>
    <row r="88" ht="15" thickBot="1"/>
    <row r="89" spans="2:5" ht="15" thickBot="1">
      <c r="B89" s="101" t="s">
        <v>89</v>
      </c>
      <c r="C89" s="102"/>
      <c r="D89" s="102"/>
      <c r="E89" s="103"/>
    </row>
    <row r="90" spans="2:5" ht="15" thickBot="1">
      <c r="B90" s="38" t="s">
        <v>91</v>
      </c>
      <c r="C90" s="39" t="s">
        <v>98</v>
      </c>
      <c r="D90" s="39" t="s">
        <v>93</v>
      </c>
      <c r="E90" s="40" t="s">
        <v>96</v>
      </c>
    </row>
    <row r="91" spans="2:5" ht="15" thickBot="1">
      <c r="B91" s="41" t="s">
        <v>90</v>
      </c>
      <c r="C91" s="52"/>
      <c r="D91" s="42">
        <v>0.0833</v>
      </c>
      <c r="E91" s="55">
        <f>ROUND((E18*D91),2)</f>
        <v>0</v>
      </c>
    </row>
    <row r="92" spans="2:5" ht="15" thickBot="1">
      <c r="B92" s="43" t="s">
        <v>92</v>
      </c>
      <c r="C92" s="53"/>
      <c r="D92" s="44">
        <v>0.121</v>
      </c>
      <c r="E92" s="56">
        <f>ROUND((E18*D92),2)</f>
        <v>0</v>
      </c>
    </row>
    <row r="93" spans="2:5" ht="26.25" thickBot="1">
      <c r="B93" s="45" t="s">
        <v>97</v>
      </c>
      <c r="C93" s="52"/>
      <c r="D93" s="42">
        <v>0.05</v>
      </c>
      <c r="E93" s="55">
        <f>ROUND((E18*D93),2)</f>
        <v>0</v>
      </c>
    </row>
    <row r="94" spans="2:5" ht="14.25">
      <c r="B94" s="95" t="s">
        <v>94</v>
      </c>
      <c r="C94" s="46" t="s">
        <v>99</v>
      </c>
      <c r="D94" s="47">
        <v>0.0739</v>
      </c>
      <c r="E94" s="57">
        <f>ROUND((IF(D44=1%,E18*D94,0)),2)</f>
        <v>0</v>
      </c>
    </row>
    <row r="95" spans="2:5" ht="14.25">
      <c r="B95" s="96"/>
      <c r="C95" s="48" t="s">
        <v>100</v>
      </c>
      <c r="D95" s="49">
        <v>0.076</v>
      </c>
      <c r="E95" s="58">
        <f>ROUND((IF(D44=2%,E18*D95,0)),2)</f>
        <v>0</v>
      </c>
    </row>
    <row r="96" spans="2:5" ht="15" thickBot="1">
      <c r="B96" s="97"/>
      <c r="C96" s="50" t="s">
        <v>101</v>
      </c>
      <c r="D96" s="51">
        <v>0.0782</v>
      </c>
      <c r="E96" s="59">
        <f>ROUND((IF(D44=3%,E18*D96,0)),2)</f>
        <v>0</v>
      </c>
    </row>
    <row r="97" spans="2:5" ht="15" thickBot="1">
      <c r="B97" s="92" t="s">
        <v>119</v>
      </c>
      <c r="C97" s="93"/>
      <c r="D97" s="94"/>
      <c r="E97" s="60">
        <f>SUM(E91:E96)</f>
        <v>0</v>
      </c>
    </row>
    <row r="98" spans="2:5" ht="15" thickBot="1">
      <c r="B98" s="92" t="s">
        <v>120</v>
      </c>
      <c r="C98" s="93"/>
      <c r="D98" s="94"/>
      <c r="E98" s="60">
        <f>E97*2</f>
        <v>0</v>
      </c>
    </row>
    <row r="99" spans="2:5" ht="14.25" customHeight="1">
      <c r="B99" s="98" t="s">
        <v>102</v>
      </c>
      <c r="C99" s="98"/>
      <c r="D99" s="98"/>
      <c r="E99" s="98"/>
    </row>
    <row r="100" spans="2:5" ht="14.25">
      <c r="B100" s="99"/>
      <c r="C100" s="99"/>
      <c r="D100" s="99"/>
      <c r="E100" s="99"/>
    </row>
    <row r="101" spans="2:5" ht="14.25">
      <c r="B101" s="99"/>
      <c r="C101" s="99"/>
      <c r="D101" s="99"/>
      <c r="E101" s="99"/>
    </row>
    <row r="102" spans="2:5" ht="14.25" customHeight="1">
      <c r="B102" s="100" t="s">
        <v>121</v>
      </c>
      <c r="C102" s="100"/>
      <c r="D102" s="100"/>
      <c r="E102" s="100"/>
    </row>
    <row r="103" spans="2:5" ht="14.25">
      <c r="B103" s="100"/>
      <c r="C103" s="100"/>
      <c r="D103" s="100"/>
      <c r="E103" s="100"/>
    </row>
    <row r="104" spans="2:4" ht="14.25">
      <c r="B104" s="37"/>
      <c r="C104" s="37"/>
      <c r="D104" s="37"/>
    </row>
  </sheetData>
  <sheetProtection/>
  <mergeCells count="97">
    <mergeCell ref="B82:C82"/>
    <mergeCell ref="B83:D83"/>
    <mergeCell ref="A84:E84"/>
    <mergeCell ref="A85:D85"/>
    <mergeCell ref="B73:D73"/>
    <mergeCell ref="A74:E74"/>
    <mergeCell ref="A75:E75"/>
    <mergeCell ref="A76:A83"/>
    <mergeCell ref="B76:C76"/>
    <mergeCell ref="B77:C77"/>
    <mergeCell ref="B78:C78"/>
    <mergeCell ref="B79:C79"/>
    <mergeCell ref="B80:C80"/>
    <mergeCell ref="B81:C81"/>
    <mergeCell ref="A65:E65"/>
    <mergeCell ref="A66:A72"/>
    <mergeCell ref="B66:C66"/>
    <mergeCell ref="B67:C67"/>
    <mergeCell ref="B68:C68"/>
    <mergeCell ref="B69:C69"/>
    <mergeCell ref="B70:C70"/>
    <mergeCell ref="B71:D71"/>
    <mergeCell ref="B72:D72"/>
    <mergeCell ref="A57:E57"/>
    <mergeCell ref="A58:A64"/>
    <mergeCell ref="B58:C58"/>
    <mergeCell ref="B59:D59"/>
    <mergeCell ref="B60:D60"/>
    <mergeCell ref="B61:C61"/>
    <mergeCell ref="B62:D62"/>
    <mergeCell ref="B63:D63"/>
    <mergeCell ref="B64:D64"/>
    <mergeCell ref="A52:E52"/>
    <mergeCell ref="A53:A56"/>
    <mergeCell ref="B53:C53"/>
    <mergeCell ref="B54:D54"/>
    <mergeCell ref="B55:D55"/>
    <mergeCell ref="B56:D56"/>
    <mergeCell ref="B44:C44"/>
    <mergeCell ref="B45:C45"/>
    <mergeCell ref="B46:C46"/>
    <mergeCell ref="A47:E47"/>
    <mergeCell ref="A48:A51"/>
    <mergeCell ref="B48:C48"/>
    <mergeCell ref="B49:C49"/>
    <mergeCell ref="B50:D50"/>
    <mergeCell ref="B51:D51"/>
    <mergeCell ref="A35:E35"/>
    <mergeCell ref="A36:E36"/>
    <mergeCell ref="A37:E37"/>
    <mergeCell ref="A38:A46"/>
    <mergeCell ref="B38:C38"/>
    <mergeCell ref="B39:C39"/>
    <mergeCell ref="B40:C40"/>
    <mergeCell ref="B41:C41"/>
    <mergeCell ref="B42:C42"/>
    <mergeCell ref="B43:C43"/>
    <mergeCell ref="A28:E28"/>
    <mergeCell ref="A29:E29"/>
    <mergeCell ref="A30:A34"/>
    <mergeCell ref="B30:D30"/>
    <mergeCell ref="B31:D31"/>
    <mergeCell ref="B32:D32"/>
    <mergeCell ref="B33:D33"/>
    <mergeCell ref="B34:D34"/>
    <mergeCell ref="A21:A27"/>
    <mergeCell ref="B21:D21"/>
    <mergeCell ref="B22:D22"/>
    <mergeCell ref="B23:D23"/>
    <mergeCell ref="B24:D24"/>
    <mergeCell ref="B25:D25"/>
    <mergeCell ref="B26:D26"/>
    <mergeCell ref="B27:D27"/>
    <mergeCell ref="A11:D11"/>
    <mergeCell ref="A12:E12"/>
    <mergeCell ref="A13:A18"/>
    <mergeCell ref="B13:D13"/>
    <mergeCell ref="B14:C14"/>
    <mergeCell ref="B17:D17"/>
    <mergeCell ref="B18:D18"/>
    <mergeCell ref="B15:D15"/>
    <mergeCell ref="A1:E5"/>
    <mergeCell ref="A6:E6"/>
    <mergeCell ref="A7:E7"/>
    <mergeCell ref="A8:E8"/>
    <mergeCell ref="A9:E9"/>
    <mergeCell ref="A10:E10"/>
    <mergeCell ref="A19:E19"/>
    <mergeCell ref="B99:E101"/>
    <mergeCell ref="B102:E103"/>
    <mergeCell ref="A86:D86"/>
    <mergeCell ref="A87:E87"/>
    <mergeCell ref="B89:E89"/>
    <mergeCell ref="B94:B96"/>
    <mergeCell ref="B97:D97"/>
    <mergeCell ref="B98:D98"/>
    <mergeCell ref="A20:E20"/>
  </mergeCells>
  <printOptions/>
  <pageMargins left="0.511811024" right="0.511811024" top="0.787401575" bottom="0.787401575" header="0.31496062" footer="0.31496062"/>
  <pageSetup fitToHeight="1" fitToWidth="1" horizontalDpi="600" verticalDpi="600" orientation="portrait" paperSize="9" scale="4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105"/>
  <sheetViews>
    <sheetView zoomScalePageLayoutView="0" workbookViewId="0" topLeftCell="A58">
      <selection activeCell="E87" sqref="E87"/>
    </sheetView>
  </sheetViews>
  <sheetFormatPr defaultColWidth="10.296875" defaultRowHeight="14.25"/>
  <cols>
    <col min="1" max="1" width="14.5" style="11" customWidth="1"/>
    <col min="2" max="2" width="53.19921875" style="11" customWidth="1"/>
    <col min="3" max="3" width="24.69921875" style="11" customWidth="1"/>
    <col min="4" max="4" width="25.5" style="11" bestFit="1" customWidth="1"/>
    <col min="5" max="5" width="11.5" style="11" bestFit="1" customWidth="1"/>
    <col min="6" max="16384" width="10.19921875" style="11" customWidth="1"/>
  </cols>
  <sheetData>
    <row r="1" spans="1:5" ht="14.25">
      <c r="A1" s="104"/>
      <c r="B1" s="104"/>
      <c r="C1" s="104"/>
      <c r="D1" s="104"/>
      <c r="E1" s="104"/>
    </row>
    <row r="2" spans="1:5" ht="14.25">
      <c r="A2" s="104"/>
      <c r="B2" s="104"/>
      <c r="C2" s="104"/>
      <c r="D2" s="104"/>
      <c r="E2" s="104"/>
    </row>
    <row r="3" spans="1:5" ht="14.25">
      <c r="A3" s="104"/>
      <c r="B3" s="104"/>
      <c r="C3" s="104"/>
      <c r="D3" s="104"/>
      <c r="E3" s="104"/>
    </row>
    <row r="4" spans="1:5" ht="14.25">
      <c r="A4" s="104"/>
      <c r="B4" s="104"/>
      <c r="C4" s="104"/>
      <c r="D4" s="104"/>
      <c r="E4" s="104"/>
    </row>
    <row r="5" spans="1:5" ht="14.25">
      <c r="A5" s="104"/>
      <c r="B5" s="104"/>
      <c r="C5" s="104"/>
      <c r="D5" s="104"/>
      <c r="E5" s="104"/>
    </row>
    <row r="6" spans="1:5" ht="14.25">
      <c r="A6" s="105" t="s">
        <v>16</v>
      </c>
      <c r="B6" s="105"/>
      <c r="C6" s="105"/>
      <c r="D6" s="105"/>
      <c r="E6" s="105"/>
    </row>
    <row r="7" spans="1:5" ht="7.5" customHeight="1" thickBot="1">
      <c r="A7" s="104"/>
      <c r="B7" s="104"/>
      <c r="C7" s="104"/>
      <c r="D7" s="104"/>
      <c r="E7" s="104"/>
    </row>
    <row r="8" spans="1:5" ht="15.75">
      <c r="A8" s="106" t="s">
        <v>17</v>
      </c>
      <c r="B8" s="106"/>
      <c r="C8" s="106"/>
      <c r="D8" s="106"/>
      <c r="E8" s="106"/>
    </row>
    <row r="9" spans="1:5" ht="15.75" thickBot="1">
      <c r="A9" s="107" t="s">
        <v>129</v>
      </c>
      <c r="B9" s="107"/>
      <c r="C9" s="107"/>
      <c r="D9" s="107"/>
      <c r="E9" s="107"/>
    </row>
    <row r="10" spans="1:5" ht="7.5" customHeight="1" thickBot="1">
      <c r="A10" s="108"/>
      <c r="B10" s="108"/>
      <c r="C10" s="108"/>
      <c r="D10" s="108"/>
      <c r="E10" s="108"/>
    </row>
    <row r="11" spans="1:5" ht="13.5" customHeight="1" thickBot="1">
      <c r="A11" s="108"/>
      <c r="B11" s="108"/>
      <c r="C11" s="108"/>
      <c r="D11" s="108"/>
      <c r="E11" s="12" t="s">
        <v>18</v>
      </c>
    </row>
    <row r="12" spans="1:5" ht="13.5" customHeight="1">
      <c r="A12" s="109" t="s">
        <v>19</v>
      </c>
      <c r="B12" s="109"/>
      <c r="C12" s="109"/>
      <c r="D12" s="109"/>
      <c r="E12" s="109"/>
    </row>
    <row r="13" spans="1:5" ht="15" thickBot="1">
      <c r="A13" s="110" t="s">
        <v>116</v>
      </c>
      <c r="B13" s="111" t="s">
        <v>12</v>
      </c>
      <c r="C13" s="111"/>
      <c r="D13" s="111"/>
      <c r="E13" s="13">
        <v>0</v>
      </c>
    </row>
    <row r="14" spans="1:5" ht="15" thickBot="1">
      <c r="A14" s="110"/>
      <c r="B14" s="111" t="s">
        <v>183</v>
      </c>
      <c r="C14" s="111"/>
      <c r="D14" s="83">
        <v>0.4</v>
      </c>
      <c r="E14" s="82">
        <v>0</v>
      </c>
    </row>
    <row r="15" spans="1:5" ht="15" thickBot="1">
      <c r="A15" s="110"/>
      <c r="B15" s="111" t="s">
        <v>114</v>
      </c>
      <c r="C15" s="111"/>
      <c r="D15" s="65">
        <v>0</v>
      </c>
      <c r="E15" s="78">
        <f>E13*D15</f>
        <v>0</v>
      </c>
    </row>
    <row r="16" spans="1:10" ht="15" thickBot="1">
      <c r="A16" s="110"/>
      <c r="B16" s="111" t="s">
        <v>179</v>
      </c>
      <c r="C16" s="120"/>
      <c r="D16" s="121"/>
      <c r="E16" s="13">
        <v>0</v>
      </c>
      <c r="F16" s="77"/>
      <c r="G16" s="77"/>
      <c r="H16" s="77"/>
      <c r="I16" s="77"/>
      <c r="J16" s="77"/>
    </row>
    <row r="17" spans="1:10" ht="15" thickBot="1">
      <c r="A17" s="110"/>
      <c r="B17" s="79" t="s">
        <v>180</v>
      </c>
      <c r="C17" s="80"/>
      <c r="D17" s="80"/>
      <c r="E17" s="13">
        <v>0</v>
      </c>
      <c r="F17" s="77"/>
      <c r="G17" s="77"/>
      <c r="H17" s="77"/>
      <c r="I17" s="77"/>
      <c r="J17" s="77"/>
    </row>
    <row r="18" spans="1:5" ht="15" thickBot="1">
      <c r="A18" s="110"/>
      <c r="B18" s="111" t="s">
        <v>135</v>
      </c>
      <c r="C18" s="111"/>
      <c r="D18" s="111"/>
      <c r="E18" s="82">
        <v>0</v>
      </c>
    </row>
    <row r="19" spans="1:5" ht="15" thickBot="1">
      <c r="A19" s="110"/>
      <c r="B19" s="112" t="s">
        <v>21</v>
      </c>
      <c r="C19" s="112"/>
      <c r="D19" s="112"/>
      <c r="E19" s="15">
        <f>(SUM(E13:E18))</f>
        <v>0</v>
      </c>
    </row>
    <row r="20" spans="1:5" ht="7.5" customHeight="1" thickBot="1">
      <c r="A20" s="108"/>
      <c r="B20" s="108"/>
      <c r="C20" s="108"/>
      <c r="D20" s="108"/>
      <c r="E20" s="108"/>
    </row>
    <row r="21" spans="1:5" ht="14.25">
      <c r="A21" s="109" t="s">
        <v>22</v>
      </c>
      <c r="B21" s="109"/>
      <c r="C21" s="109"/>
      <c r="D21" s="109"/>
      <c r="E21" s="109"/>
    </row>
    <row r="22" spans="1:5" ht="15" thickBot="1">
      <c r="A22" s="110" t="s">
        <v>117</v>
      </c>
      <c r="B22" s="111" t="s">
        <v>149</v>
      </c>
      <c r="C22" s="111"/>
      <c r="D22" s="111"/>
      <c r="E22" s="13">
        <v>0</v>
      </c>
    </row>
    <row r="23" spans="1:5" ht="15" thickBot="1">
      <c r="A23" s="110"/>
      <c r="B23" s="111" t="s">
        <v>147</v>
      </c>
      <c r="C23" s="111"/>
      <c r="D23" s="111"/>
      <c r="E23" s="13">
        <v>0</v>
      </c>
    </row>
    <row r="24" spans="1:8" ht="15" thickBot="1">
      <c r="A24" s="110"/>
      <c r="B24" s="111" t="s">
        <v>24</v>
      </c>
      <c r="C24" s="111"/>
      <c r="D24" s="111"/>
      <c r="E24" s="13">
        <v>0</v>
      </c>
      <c r="H24" s="16"/>
    </row>
    <row r="25" spans="1:5" ht="15" thickBot="1">
      <c r="A25" s="110"/>
      <c r="B25" s="111" t="s">
        <v>25</v>
      </c>
      <c r="C25" s="111"/>
      <c r="D25" s="111"/>
      <c r="E25" s="13">
        <v>0</v>
      </c>
    </row>
    <row r="26" spans="1:5" ht="15" thickBot="1">
      <c r="A26" s="110"/>
      <c r="B26" s="111" t="s">
        <v>26</v>
      </c>
      <c r="C26" s="111"/>
      <c r="D26" s="111"/>
      <c r="E26" s="13">
        <v>0</v>
      </c>
    </row>
    <row r="27" spans="1:5" ht="15" thickBot="1">
      <c r="A27" s="110"/>
      <c r="B27" s="111" t="s">
        <v>27</v>
      </c>
      <c r="C27" s="111"/>
      <c r="D27" s="111"/>
      <c r="E27" s="13">
        <v>0</v>
      </c>
    </row>
    <row r="28" spans="1:5" ht="15" thickBot="1">
      <c r="A28" s="110"/>
      <c r="B28" s="112" t="s">
        <v>28</v>
      </c>
      <c r="C28" s="112"/>
      <c r="D28" s="112"/>
      <c r="E28" s="15">
        <f>SUM(E22:E27)</f>
        <v>0</v>
      </c>
    </row>
    <row r="29" spans="1:5" ht="7.5" customHeight="1" thickBot="1">
      <c r="A29" s="108"/>
      <c r="B29" s="108"/>
      <c r="C29" s="108"/>
      <c r="D29" s="108"/>
      <c r="E29" s="108"/>
    </row>
    <row r="30" spans="1:5" ht="14.25">
      <c r="A30" s="109" t="s">
        <v>29</v>
      </c>
      <c r="B30" s="109"/>
      <c r="C30" s="109"/>
      <c r="D30" s="109"/>
      <c r="E30" s="109"/>
    </row>
    <row r="31" spans="1:5" ht="15" thickBot="1">
      <c r="A31" s="110" t="s">
        <v>118</v>
      </c>
      <c r="B31" s="111" t="s">
        <v>148</v>
      </c>
      <c r="C31" s="111"/>
      <c r="D31" s="111"/>
      <c r="E31" s="13">
        <v>0</v>
      </c>
    </row>
    <row r="32" spans="1:5" ht="15" thickBot="1">
      <c r="A32" s="110"/>
      <c r="B32" s="111" t="s">
        <v>155</v>
      </c>
      <c r="C32" s="111"/>
      <c r="D32" s="111"/>
      <c r="E32" s="13">
        <v>0</v>
      </c>
    </row>
    <row r="33" spans="1:5" ht="15" thickBot="1">
      <c r="A33" s="110"/>
      <c r="B33" s="111" t="s">
        <v>156</v>
      </c>
      <c r="C33" s="111"/>
      <c r="D33" s="111"/>
      <c r="E33" s="13">
        <v>0</v>
      </c>
    </row>
    <row r="34" spans="1:5" ht="15" thickBot="1">
      <c r="A34" s="110"/>
      <c r="B34" s="111" t="s">
        <v>157</v>
      </c>
      <c r="C34" s="111"/>
      <c r="D34" s="111"/>
      <c r="E34" s="13">
        <v>0</v>
      </c>
    </row>
    <row r="35" spans="1:5" ht="15" thickBot="1">
      <c r="A35" s="110"/>
      <c r="B35" s="112" t="s">
        <v>31</v>
      </c>
      <c r="C35" s="112"/>
      <c r="D35" s="112"/>
      <c r="E35" s="15">
        <f>SUM(E31:E34)</f>
        <v>0</v>
      </c>
    </row>
    <row r="36" spans="1:5" ht="7.5" customHeight="1" thickBot="1">
      <c r="A36" s="108"/>
      <c r="B36" s="108"/>
      <c r="C36" s="108"/>
      <c r="D36" s="108"/>
      <c r="E36" s="108"/>
    </row>
    <row r="37" spans="1:5" ht="15" thickBot="1">
      <c r="A37" s="109" t="s">
        <v>32</v>
      </c>
      <c r="B37" s="109"/>
      <c r="C37" s="109"/>
      <c r="D37" s="109"/>
      <c r="E37" s="109"/>
    </row>
    <row r="38" spans="1:5" ht="14.25">
      <c r="A38" s="113" t="s">
        <v>33</v>
      </c>
      <c r="B38" s="113"/>
      <c r="C38" s="113"/>
      <c r="D38" s="113"/>
      <c r="E38" s="113"/>
    </row>
    <row r="39" spans="1:5" ht="15" thickBot="1">
      <c r="A39" s="110" t="s">
        <v>34</v>
      </c>
      <c r="B39" s="111" t="s">
        <v>35</v>
      </c>
      <c r="C39" s="111"/>
      <c r="D39" s="17">
        <v>0</v>
      </c>
      <c r="E39" s="14">
        <f>E19*D39</f>
        <v>0</v>
      </c>
    </row>
    <row r="40" spans="1:5" ht="15" thickBot="1">
      <c r="A40" s="110"/>
      <c r="B40" s="111" t="s">
        <v>36</v>
      </c>
      <c r="C40" s="111"/>
      <c r="D40" s="17">
        <v>0</v>
      </c>
      <c r="E40" s="14">
        <f>E19*D40</f>
        <v>0</v>
      </c>
    </row>
    <row r="41" spans="1:5" ht="15" thickBot="1">
      <c r="A41" s="110"/>
      <c r="B41" s="111" t="s">
        <v>37</v>
      </c>
      <c r="C41" s="111"/>
      <c r="D41" s="17">
        <v>0</v>
      </c>
      <c r="E41" s="14">
        <f>E19*D41</f>
        <v>0</v>
      </c>
    </row>
    <row r="42" spans="1:5" ht="15" thickBot="1">
      <c r="A42" s="110"/>
      <c r="B42" s="111" t="s">
        <v>38</v>
      </c>
      <c r="C42" s="111"/>
      <c r="D42" s="17">
        <v>0</v>
      </c>
      <c r="E42" s="14">
        <f>E19*D42</f>
        <v>0</v>
      </c>
    </row>
    <row r="43" spans="1:5" ht="15" thickBot="1">
      <c r="A43" s="110"/>
      <c r="B43" s="111" t="s">
        <v>39</v>
      </c>
      <c r="C43" s="111"/>
      <c r="D43" s="17">
        <v>0</v>
      </c>
      <c r="E43" s="14">
        <f>E19*D43</f>
        <v>0</v>
      </c>
    </row>
    <row r="44" spans="1:5" ht="15" thickBot="1">
      <c r="A44" s="110"/>
      <c r="B44" s="111" t="s">
        <v>40</v>
      </c>
      <c r="C44" s="111"/>
      <c r="D44" s="17">
        <v>0</v>
      </c>
      <c r="E44" s="14">
        <f>E19*D44</f>
        <v>0</v>
      </c>
    </row>
    <row r="45" spans="1:5" ht="15" thickBot="1">
      <c r="A45" s="110"/>
      <c r="B45" s="111" t="s">
        <v>41</v>
      </c>
      <c r="C45" s="111"/>
      <c r="D45" s="17">
        <v>0</v>
      </c>
      <c r="E45" s="14">
        <f>E19*D45</f>
        <v>0</v>
      </c>
    </row>
    <row r="46" spans="1:5" ht="15" thickBot="1">
      <c r="A46" s="110"/>
      <c r="B46" s="111" t="s">
        <v>42</v>
      </c>
      <c r="C46" s="111"/>
      <c r="D46" s="17">
        <v>0</v>
      </c>
      <c r="E46" s="14">
        <f>E19*D46</f>
        <v>0</v>
      </c>
    </row>
    <row r="47" spans="1:5" ht="15" thickBot="1">
      <c r="A47" s="110"/>
      <c r="B47" s="114" t="s">
        <v>43</v>
      </c>
      <c r="C47" s="114"/>
      <c r="D47" s="18">
        <f>SUM(D39:D46)</f>
        <v>0</v>
      </c>
      <c r="E47" s="19">
        <f>E19*D47</f>
        <v>0</v>
      </c>
    </row>
    <row r="48" spans="1:5" ht="14.25">
      <c r="A48" s="113" t="s">
        <v>44</v>
      </c>
      <c r="B48" s="113"/>
      <c r="C48" s="113"/>
      <c r="D48" s="113"/>
      <c r="E48" s="113"/>
    </row>
    <row r="49" spans="1:5" ht="15" thickBot="1">
      <c r="A49" s="110" t="s">
        <v>45</v>
      </c>
      <c r="B49" s="115" t="s">
        <v>46</v>
      </c>
      <c r="C49" s="115"/>
      <c r="D49" s="17">
        <v>0</v>
      </c>
      <c r="E49" s="14">
        <f>ROUND((E19*D49),2)</f>
        <v>0</v>
      </c>
    </row>
    <row r="50" spans="1:5" ht="15" thickBot="1">
      <c r="A50" s="110"/>
      <c r="B50" s="116" t="s">
        <v>47</v>
      </c>
      <c r="C50" s="116"/>
      <c r="D50" s="20">
        <v>0</v>
      </c>
      <c r="E50" s="14">
        <f>ROUND((E19*D50),2)</f>
        <v>0</v>
      </c>
    </row>
    <row r="51" spans="1:5" ht="15" thickBot="1">
      <c r="A51" s="110"/>
      <c r="B51" s="111" t="s">
        <v>48</v>
      </c>
      <c r="C51" s="111"/>
      <c r="D51" s="111"/>
      <c r="E51" s="14">
        <f>(E49+E50)*D47</f>
        <v>0</v>
      </c>
    </row>
    <row r="52" spans="1:5" ht="15" thickBot="1">
      <c r="A52" s="110"/>
      <c r="B52" s="114" t="s">
        <v>49</v>
      </c>
      <c r="C52" s="114"/>
      <c r="D52" s="114"/>
      <c r="E52" s="19">
        <f>SUM(E49:E51)</f>
        <v>0</v>
      </c>
    </row>
    <row r="53" spans="1:5" ht="14.25">
      <c r="A53" s="113" t="s">
        <v>50</v>
      </c>
      <c r="B53" s="113"/>
      <c r="C53" s="113"/>
      <c r="D53" s="113"/>
      <c r="E53" s="113"/>
    </row>
    <row r="54" spans="1:5" ht="15" thickBot="1">
      <c r="A54" s="110" t="s">
        <v>51</v>
      </c>
      <c r="B54" s="111" t="s">
        <v>52</v>
      </c>
      <c r="C54" s="111"/>
      <c r="D54" s="17">
        <v>0</v>
      </c>
      <c r="E54" s="14">
        <f>(((E19+E19/3)*(4/12))/12)*D54</f>
        <v>0</v>
      </c>
    </row>
    <row r="55" spans="1:5" ht="15" thickBot="1">
      <c r="A55" s="110"/>
      <c r="B55" s="111" t="s">
        <v>53</v>
      </c>
      <c r="C55" s="111"/>
      <c r="D55" s="111"/>
      <c r="E55" s="14">
        <f>E54*D47</f>
        <v>0</v>
      </c>
    </row>
    <row r="56" spans="1:5" ht="15" thickBot="1">
      <c r="A56" s="110"/>
      <c r="B56" s="111" t="s">
        <v>54</v>
      </c>
      <c r="C56" s="111"/>
      <c r="D56" s="111"/>
      <c r="E56" s="14">
        <f>(((E19+E19/12)*(4/12))*D54)*D47</f>
        <v>0</v>
      </c>
    </row>
    <row r="57" spans="1:5" ht="15" thickBot="1">
      <c r="A57" s="110"/>
      <c r="B57" s="114" t="s">
        <v>55</v>
      </c>
      <c r="C57" s="114"/>
      <c r="D57" s="114"/>
      <c r="E57" s="19">
        <f>SUM(E54:E56)</f>
        <v>0</v>
      </c>
    </row>
    <row r="58" spans="1:5" ht="14.25">
      <c r="A58" s="113" t="s">
        <v>56</v>
      </c>
      <c r="B58" s="113"/>
      <c r="C58" s="113"/>
      <c r="D58" s="113"/>
      <c r="E58" s="113"/>
    </row>
    <row r="59" spans="1:5" ht="15" thickBot="1">
      <c r="A59" s="110" t="s">
        <v>57</v>
      </c>
      <c r="B59" s="111" t="s">
        <v>58</v>
      </c>
      <c r="C59" s="111"/>
      <c r="D59" s="17">
        <v>0</v>
      </c>
      <c r="E59" s="14">
        <f>(E19/12)*D59</f>
        <v>0</v>
      </c>
    </row>
    <row r="60" spans="1:5" ht="15" thickBot="1">
      <c r="A60" s="110"/>
      <c r="B60" s="111" t="s">
        <v>59</v>
      </c>
      <c r="C60" s="111"/>
      <c r="D60" s="111"/>
      <c r="E60" s="14">
        <f>E59*D44</f>
        <v>0</v>
      </c>
    </row>
    <row r="61" spans="1:5" ht="15" thickBot="1">
      <c r="A61" s="110"/>
      <c r="B61" s="111" t="s">
        <v>60</v>
      </c>
      <c r="C61" s="111"/>
      <c r="D61" s="111"/>
      <c r="E61" s="14">
        <f>(((E19*0.5)*D44)*D59)</f>
        <v>0</v>
      </c>
    </row>
    <row r="62" spans="1:5" ht="15" thickBot="1">
      <c r="A62" s="110"/>
      <c r="B62" s="111" t="s">
        <v>61</v>
      </c>
      <c r="C62" s="111"/>
      <c r="D62" s="17">
        <v>0</v>
      </c>
      <c r="E62" s="14">
        <f>(((E19/30)/12)*7)*D62</f>
        <v>0</v>
      </c>
    </row>
    <row r="63" spans="1:5" ht="15" thickBot="1">
      <c r="A63" s="110"/>
      <c r="B63" s="111" t="s">
        <v>62</v>
      </c>
      <c r="C63" s="111"/>
      <c r="D63" s="111"/>
      <c r="E63" s="14">
        <f>E62*D47</f>
        <v>0</v>
      </c>
    </row>
    <row r="64" spans="1:5" ht="15" thickBot="1">
      <c r="A64" s="110"/>
      <c r="B64" s="111" t="s">
        <v>63</v>
      </c>
      <c r="C64" s="111"/>
      <c r="D64" s="111"/>
      <c r="E64" s="14">
        <f>((E19*0.5)*D44)*D62</f>
        <v>0</v>
      </c>
    </row>
    <row r="65" spans="1:5" ht="15" thickBot="1">
      <c r="A65" s="110"/>
      <c r="B65" s="114" t="s">
        <v>64</v>
      </c>
      <c r="C65" s="114"/>
      <c r="D65" s="114"/>
      <c r="E65" s="19">
        <f>(SUM(E59:E64))</f>
        <v>0</v>
      </c>
    </row>
    <row r="66" spans="1:5" ht="14.25">
      <c r="A66" s="113" t="s">
        <v>65</v>
      </c>
      <c r="B66" s="113"/>
      <c r="C66" s="113"/>
      <c r="D66" s="113"/>
      <c r="E66" s="113"/>
    </row>
    <row r="67" spans="1:5" ht="15" thickBot="1">
      <c r="A67" s="110" t="s">
        <v>66</v>
      </c>
      <c r="B67" s="115" t="s">
        <v>67</v>
      </c>
      <c r="C67" s="115"/>
      <c r="D67" s="17">
        <v>0</v>
      </c>
      <c r="E67" s="14">
        <f>ROUND((E19*D67),2)</f>
        <v>0</v>
      </c>
    </row>
    <row r="68" spans="1:5" ht="15" thickBot="1">
      <c r="A68" s="110"/>
      <c r="B68" s="111" t="s">
        <v>85</v>
      </c>
      <c r="C68" s="111"/>
      <c r="D68" s="21">
        <v>0</v>
      </c>
      <c r="E68" s="14">
        <f>((E19/30)/12)*D68</f>
        <v>0</v>
      </c>
    </row>
    <row r="69" spans="1:5" ht="15" thickBot="1">
      <c r="A69" s="110"/>
      <c r="B69" s="111" t="s">
        <v>68</v>
      </c>
      <c r="C69" s="111"/>
      <c r="D69" s="17">
        <v>0</v>
      </c>
      <c r="E69" s="14">
        <f>(((E19/30)/12)*5)*D69</f>
        <v>0</v>
      </c>
    </row>
    <row r="70" spans="1:5" ht="15" thickBot="1">
      <c r="A70" s="110"/>
      <c r="B70" s="111" t="s">
        <v>69</v>
      </c>
      <c r="C70" s="111"/>
      <c r="D70" s="17">
        <v>0</v>
      </c>
      <c r="E70" s="14">
        <f>(((E19/30)/12)*15)*D70</f>
        <v>0</v>
      </c>
    </row>
    <row r="71" spans="1:5" ht="15" thickBot="1">
      <c r="A71" s="110"/>
      <c r="B71" s="115" t="s">
        <v>84</v>
      </c>
      <c r="C71" s="115"/>
      <c r="D71" s="21">
        <v>0</v>
      </c>
      <c r="E71" s="14">
        <f>((E19/30)/12)*D71</f>
        <v>0</v>
      </c>
    </row>
    <row r="72" spans="1:5" ht="15" thickBot="1">
      <c r="A72" s="110"/>
      <c r="B72" s="111" t="s">
        <v>70</v>
      </c>
      <c r="C72" s="111"/>
      <c r="D72" s="111"/>
      <c r="E72" s="14">
        <f>SUM(E67:E71)*D47</f>
        <v>0</v>
      </c>
    </row>
    <row r="73" spans="1:5" ht="15" thickBot="1">
      <c r="A73" s="110"/>
      <c r="B73" s="114" t="s">
        <v>71</v>
      </c>
      <c r="C73" s="114"/>
      <c r="D73" s="114"/>
      <c r="E73" s="19">
        <f>SUM(E67:E72)</f>
        <v>0</v>
      </c>
    </row>
    <row r="74" spans="1:5" ht="15" thickBot="1">
      <c r="A74" s="22"/>
      <c r="B74" s="112" t="s">
        <v>72</v>
      </c>
      <c r="C74" s="112"/>
      <c r="D74" s="112"/>
      <c r="E74" s="15">
        <f>(E47+E52+E57+E65+E73)</f>
        <v>0</v>
      </c>
    </row>
    <row r="75" spans="1:5" ht="9" customHeight="1" thickBot="1">
      <c r="A75" s="108"/>
      <c r="B75" s="108"/>
      <c r="C75" s="108"/>
      <c r="D75" s="108"/>
      <c r="E75" s="108"/>
    </row>
    <row r="76" spans="1:5" ht="14.25">
      <c r="A76" s="109" t="s">
        <v>73</v>
      </c>
      <c r="B76" s="109"/>
      <c r="C76" s="109"/>
      <c r="D76" s="109"/>
      <c r="E76" s="109"/>
    </row>
    <row r="77" spans="1:5" ht="15" thickBot="1">
      <c r="A77" s="110" t="s">
        <v>74</v>
      </c>
      <c r="B77" s="111" t="s">
        <v>75</v>
      </c>
      <c r="C77" s="111"/>
      <c r="D77" s="17">
        <v>0</v>
      </c>
      <c r="E77" s="14">
        <f>(E19+E28+E35+E74)*D77</f>
        <v>0</v>
      </c>
    </row>
    <row r="78" spans="1:5" ht="15" thickBot="1">
      <c r="A78" s="110"/>
      <c r="B78" s="111" t="s">
        <v>76</v>
      </c>
      <c r="C78" s="111"/>
      <c r="D78" s="17">
        <v>0</v>
      </c>
      <c r="E78" s="14">
        <f>E86*D78</f>
        <v>0</v>
      </c>
    </row>
    <row r="79" spans="1:5" ht="15" thickBot="1">
      <c r="A79" s="110"/>
      <c r="B79" s="111" t="s">
        <v>77</v>
      </c>
      <c r="C79" s="111"/>
      <c r="D79" s="17">
        <v>0</v>
      </c>
      <c r="E79" s="14">
        <f>E86*D79</f>
        <v>0</v>
      </c>
    </row>
    <row r="80" spans="1:5" ht="15" thickBot="1">
      <c r="A80" s="110"/>
      <c r="B80" s="111" t="s">
        <v>78</v>
      </c>
      <c r="C80" s="111"/>
      <c r="D80" s="17">
        <v>0</v>
      </c>
      <c r="E80" s="14">
        <f>E86*D80</f>
        <v>0</v>
      </c>
    </row>
    <row r="81" spans="1:5" ht="15.75" thickBot="1">
      <c r="A81" s="110"/>
      <c r="B81" s="111" t="s">
        <v>136</v>
      </c>
      <c r="C81" s="111"/>
      <c r="D81" s="17">
        <v>0</v>
      </c>
      <c r="E81" s="23">
        <f>IF(ISERR(D81*E86),0,D81*E86)</f>
        <v>0</v>
      </c>
    </row>
    <row r="82" spans="1:5" ht="15" thickBot="1">
      <c r="A82" s="110"/>
      <c r="B82" s="117" t="s">
        <v>80</v>
      </c>
      <c r="C82" s="117"/>
      <c r="D82" s="24">
        <f>SUM(D78:D81)</f>
        <v>0</v>
      </c>
      <c r="E82" s="25"/>
    </row>
    <row r="83" spans="1:5" ht="15" thickBot="1">
      <c r="A83" s="110"/>
      <c r="B83" s="115" t="s">
        <v>81</v>
      </c>
      <c r="C83" s="115"/>
      <c r="D83" s="17">
        <v>0</v>
      </c>
      <c r="E83" s="14">
        <f>(E19+E28+E35+E74+E77)*D83</f>
        <v>0</v>
      </c>
    </row>
    <row r="84" spans="1:5" ht="15" thickBot="1">
      <c r="A84" s="110"/>
      <c r="B84" s="112" t="s">
        <v>82</v>
      </c>
      <c r="C84" s="112"/>
      <c r="D84" s="112"/>
      <c r="E84" s="15">
        <f>E77+E78+E79+E80+E81+E83</f>
        <v>0</v>
      </c>
    </row>
    <row r="85" spans="1:5" ht="7.5" customHeight="1" thickBot="1">
      <c r="A85" s="108"/>
      <c r="B85" s="108"/>
      <c r="C85" s="108"/>
      <c r="D85" s="108"/>
      <c r="E85" s="108"/>
    </row>
    <row r="86" spans="1:5" ht="16.5" thickBot="1">
      <c r="A86" s="118" t="s">
        <v>83</v>
      </c>
      <c r="B86" s="118"/>
      <c r="C86" s="118"/>
      <c r="D86" s="118"/>
      <c r="E86" s="26">
        <f>ROUND((E19+E28+E35+E74+E77+E83)/(1-(D82)),2)</f>
        <v>0</v>
      </c>
    </row>
    <row r="87" spans="1:5" ht="16.5" thickBot="1">
      <c r="A87" s="89" t="s">
        <v>115</v>
      </c>
      <c r="B87" s="90"/>
      <c r="C87" s="90"/>
      <c r="D87" s="91"/>
      <c r="E87" s="26">
        <f>E86*2</f>
        <v>0</v>
      </c>
    </row>
    <row r="88" spans="1:5" ht="42" customHeight="1">
      <c r="A88" s="119" t="s">
        <v>172</v>
      </c>
      <c r="B88" s="119"/>
      <c r="C88" s="119"/>
      <c r="D88" s="119"/>
      <c r="E88" s="119"/>
    </row>
    <row r="89" ht="15" thickBot="1"/>
    <row r="90" spans="2:5" ht="15" thickBot="1">
      <c r="B90" s="101" t="s">
        <v>89</v>
      </c>
      <c r="C90" s="102"/>
      <c r="D90" s="102"/>
      <c r="E90" s="103"/>
    </row>
    <row r="91" spans="2:5" ht="15" thickBot="1">
      <c r="B91" s="38" t="s">
        <v>91</v>
      </c>
      <c r="C91" s="39" t="s">
        <v>98</v>
      </c>
      <c r="D91" s="39" t="s">
        <v>93</v>
      </c>
      <c r="E91" s="40" t="s">
        <v>96</v>
      </c>
    </row>
    <row r="92" spans="2:5" ht="15" thickBot="1">
      <c r="B92" s="41" t="s">
        <v>90</v>
      </c>
      <c r="C92" s="52"/>
      <c r="D92" s="42">
        <v>0.0833</v>
      </c>
      <c r="E92" s="55">
        <f>ROUND((E19*D92),2)</f>
        <v>0</v>
      </c>
    </row>
    <row r="93" spans="2:5" ht="15" thickBot="1">
      <c r="B93" s="43" t="s">
        <v>92</v>
      </c>
      <c r="C93" s="53"/>
      <c r="D93" s="44">
        <v>0.121</v>
      </c>
      <c r="E93" s="56">
        <f>ROUND((E19*D93),2)</f>
        <v>0</v>
      </c>
    </row>
    <row r="94" spans="2:5" ht="26.25" thickBot="1">
      <c r="B94" s="45" t="s">
        <v>97</v>
      </c>
      <c r="C94" s="52"/>
      <c r="D94" s="42">
        <v>0.05</v>
      </c>
      <c r="E94" s="55">
        <f>ROUND((E19*D94),2)</f>
        <v>0</v>
      </c>
    </row>
    <row r="95" spans="2:5" ht="14.25">
      <c r="B95" s="95" t="s">
        <v>94</v>
      </c>
      <c r="C95" s="46" t="s">
        <v>99</v>
      </c>
      <c r="D95" s="47">
        <v>0.0739</v>
      </c>
      <c r="E95" s="57">
        <f>ROUND((IF(D45=1%,E19*D95,0)),2)</f>
        <v>0</v>
      </c>
    </row>
    <row r="96" spans="2:5" ht="14.25">
      <c r="B96" s="96"/>
      <c r="C96" s="48" t="s">
        <v>100</v>
      </c>
      <c r="D96" s="49">
        <v>0.076</v>
      </c>
      <c r="E96" s="58">
        <f>ROUND((IF(D45=2%,E19*D96,0)),2)</f>
        <v>0</v>
      </c>
    </row>
    <row r="97" spans="2:5" ht="15" thickBot="1">
      <c r="B97" s="97"/>
      <c r="C97" s="50" t="s">
        <v>101</v>
      </c>
      <c r="D97" s="51">
        <v>0.0782</v>
      </c>
      <c r="E97" s="59">
        <f>ROUND((IF(D45=3%,E19*D97,0)),2)</f>
        <v>0</v>
      </c>
    </row>
    <row r="98" spans="2:5" ht="15" thickBot="1">
      <c r="B98" s="92" t="s">
        <v>119</v>
      </c>
      <c r="C98" s="93"/>
      <c r="D98" s="94"/>
      <c r="E98" s="60">
        <f>SUM(E92:E97)</f>
        <v>0</v>
      </c>
    </row>
    <row r="99" spans="2:5" ht="15" thickBot="1">
      <c r="B99" s="92" t="s">
        <v>120</v>
      </c>
      <c r="C99" s="93"/>
      <c r="D99" s="94"/>
      <c r="E99" s="60">
        <f>E98*2</f>
        <v>0</v>
      </c>
    </row>
    <row r="100" spans="2:5" ht="14.25" customHeight="1">
      <c r="B100" s="98" t="s">
        <v>102</v>
      </c>
      <c r="C100" s="98"/>
      <c r="D100" s="98"/>
      <c r="E100" s="98"/>
    </row>
    <row r="101" spans="2:5" ht="14.25">
      <c r="B101" s="99"/>
      <c r="C101" s="99"/>
      <c r="D101" s="99"/>
      <c r="E101" s="99"/>
    </row>
    <row r="102" spans="2:5" ht="14.25">
      <c r="B102" s="99"/>
      <c r="C102" s="99"/>
      <c r="D102" s="99"/>
      <c r="E102" s="99"/>
    </row>
    <row r="103" spans="2:5" ht="14.25" customHeight="1">
      <c r="B103" s="100" t="s">
        <v>121</v>
      </c>
      <c r="C103" s="100"/>
      <c r="D103" s="100"/>
      <c r="E103" s="100"/>
    </row>
    <row r="104" spans="2:5" ht="14.25">
      <c r="B104" s="100"/>
      <c r="C104" s="100"/>
      <c r="D104" s="100"/>
      <c r="E104" s="100"/>
    </row>
    <row r="105" spans="2:4" ht="14.25">
      <c r="B105" s="37"/>
      <c r="C105" s="37"/>
      <c r="D105" s="37"/>
    </row>
  </sheetData>
  <sheetProtection/>
  <mergeCells count="98">
    <mergeCell ref="A58:E58"/>
    <mergeCell ref="A59:A65"/>
    <mergeCell ref="B59:C59"/>
    <mergeCell ref="B73:D73"/>
    <mergeCell ref="B60:D60"/>
    <mergeCell ref="B64:D64"/>
    <mergeCell ref="B67:C67"/>
    <mergeCell ref="A67:A73"/>
    <mergeCell ref="B71:C71"/>
    <mergeCell ref="B68:C68"/>
    <mergeCell ref="B72:D72"/>
    <mergeCell ref="B54:C54"/>
    <mergeCell ref="B57:D57"/>
    <mergeCell ref="A75:E75"/>
    <mergeCell ref="B77:C77"/>
    <mergeCell ref="B61:D61"/>
    <mergeCell ref="B62:C62"/>
    <mergeCell ref="B65:D65"/>
    <mergeCell ref="B63:D63"/>
    <mergeCell ref="A66:E66"/>
    <mergeCell ref="B70:C70"/>
    <mergeCell ref="B34:D34"/>
    <mergeCell ref="A36:E36"/>
    <mergeCell ref="A37:E37"/>
    <mergeCell ref="B39:C39"/>
    <mergeCell ref="A39:A47"/>
    <mergeCell ref="B47:C47"/>
    <mergeCell ref="B43:C43"/>
    <mergeCell ref="B44:C44"/>
    <mergeCell ref="B45:C45"/>
    <mergeCell ref="B26:D26"/>
    <mergeCell ref="B27:D27"/>
    <mergeCell ref="A29:E29"/>
    <mergeCell ref="B31:D31"/>
    <mergeCell ref="A31:A35"/>
    <mergeCell ref="B35:D35"/>
    <mergeCell ref="B32:D32"/>
    <mergeCell ref="B33:D33"/>
    <mergeCell ref="B13:D13"/>
    <mergeCell ref="B14:C14"/>
    <mergeCell ref="B18:D18"/>
    <mergeCell ref="A13:A19"/>
    <mergeCell ref="B15:C15"/>
    <mergeCell ref="B19:D19"/>
    <mergeCell ref="B16:D16"/>
    <mergeCell ref="B24:D24"/>
    <mergeCell ref="B25:D25"/>
    <mergeCell ref="A1:E5"/>
    <mergeCell ref="A6:E6"/>
    <mergeCell ref="A7:E7"/>
    <mergeCell ref="A8:E8"/>
    <mergeCell ref="A9:E9"/>
    <mergeCell ref="A10:E10"/>
    <mergeCell ref="A11:D11"/>
    <mergeCell ref="A12:E12"/>
    <mergeCell ref="A20:E20"/>
    <mergeCell ref="B22:D22"/>
    <mergeCell ref="B23:D23"/>
    <mergeCell ref="A38:E38"/>
    <mergeCell ref="A21:E21"/>
    <mergeCell ref="A22:A28"/>
    <mergeCell ref="B28:D28"/>
    <mergeCell ref="A30:E30"/>
    <mergeCell ref="B40:C40"/>
    <mergeCell ref="B41:C41"/>
    <mergeCell ref="B42:C42"/>
    <mergeCell ref="B49:C49"/>
    <mergeCell ref="B51:D51"/>
    <mergeCell ref="A48:E48"/>
    <mergeCell ref="B46:C46"/>
    <mergeCell ref="B84:D84"/>
    <mergeCell ref="B82:C82"/>
    <mergeCell ref="B81:C81"/>
    <mergeCell ref="A49:A52"/>
    <mergeCell ref="B50:C50"/>
    <mergeCell ref="B52:D52"/>
    <mergeCell ref="B55:D55"/>
    <mergeCell ref="B56:D56"/>
    <mergeCell ref="A53:E53"/>
    <mergeCell ref="A54:A57"/>
    <mergeCell ref="B69:C69"/>
    <mergeCell ref="B98:D98"/>
    <mergeCell ref="B78:C78"/>
    <mergeCell ref="B79:C79"/>
    <mergeCell ref="B80:C80"/>
    <mergeCell ref="B90:E90"/>
    <mergeCell ref="B74:D74"/>
    <mergeCell ref="A76:E76"/>
    <mergeCell ref="A77:A84"/>
    <mergeCell ref="B83:C83"/>
    <mergeCell ref="B99:D99"/>
    <mergeCell ref="B100:E102"/>
    <mergeCell ref="B103:E104"/>
    <mergeCell ref="A85:E85"/>
    <mergeCell ref="A86:D86"/>
    <mergeCell ref="A87:D87"/>
    <mergeCell ref="A88:E88"/>
    <mergeCell ref="B95:B97"/>
  </mergeCells>
  <printOptions/>
  <pageMargins left="0.511811024" right="0.511811024" top="0.787401575" bottom="0.787401575" header="0.31496062" footer="0.31496062"/>
  <pageSetup fitToHeight="1" fitToWidth="1" horizontalDpi="600" verticalDpi="600" orientation="portrait" paperSize="9" scale="4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105"/>
  <sheetViews>
    <sheetView zoomScalePageLayoutView="0" workbookViewId="0" topLeftCell="A79">
      <selection activeCell="E87" sqref="E87"/>
    </sheetView>
  </sheetViews>
  <sheetFormatPr defaultColWidth="10.296875" defaultRowHeight="14.25"/>
  <cols>
    <col min="1" max="1" width="14.5" style="11" customWidth="1"/>
    <col min="2" max="2" width="53.19921875" style="11" customWidth="1"/>
    <col min="3" max="3" width="24.69921875" style="11" customWidth="1"/>
    <col min="4" max="4" width="25.5" style="11" bestFit="1" customWidth="1"/>
    <col min="5" max="5" width="11.5" style="11" bestFit="1" customWidth="1"/>
    <col min="6" max="16384" width="10.19921875" style="11" customWidth="1"/>
  </cols>
  <sheetData>
    <row r="1" spans="1:5" ht="14.25">
      <c r="A1" s="104"/>
      <c r="B1" s="104"/>
      <c r="C1" s="104"/>
      <c r="D1" s="104"/>
      <c r="E1" s="104"/>
    </row>
    <row r="2" spans="1:5" ht="14.25">
      <c r="A2" s="104"/>
      <c r="B2" s="104"/>
      <c r="C2" s="104"/>
      <c r="D2" s="104"/>
      <c r="E2" s="104"/>
    </row>
    <row r="3" spans="1:5" ht="14.25">
      <c r="A3" s="104"/>
      <c r="B3" s="104"/>
      <c r="C3" s="104"/>
      <c r="D3" s="104"/>
      <c r="E3" s="104"/>
    </row>
    <row r="4" spans="1:5" ht="14.25">
      <c r="A4" s="104"/>
      <c r="B4" s="104"/>
      <c r="C4" s="104"/>
      <c r="D4" s="104"/>
      <c r="E4" s="104"/>
    </row>
    <row r="5" spans="1:5" ht="14.25">
      <c r="A5" s="104"/>
      <c r="B5" s="104"/>
      <c r="C5" s="104"/>
      <c r="D5" s="104"/>
      <c r="E5" s="104"/>
    </row>
    <row r="6" spans="1:5" ht="14.25">
      <c r="A6" s="105" t="s">
        <v>16</v>
      </c>
      <c r="B6" s="105"/>
      <c r="C6" s="105"/>
      <c r="D6" s="105"/>
      <c r="E6" s="105"/>
    </row>
    <row r="7" spans="1:5" ht="7.5" customHeight="1" thickBot="1">
      <c r="A7" s="104"/>
      <c r="B7" s="104"/>
      <c r="C7" s="104"/>
      <c r="D7" s="104"/>
      <c r="E7" s="104"/>
    </row>
    <row r="8" spans="1:5" ht="15.75">
      <c r="A8" s="106" t="s">
        <v>17</v>
      </c>
      <c r="B8" s="106"/>
      <c r="C8" s="106"/>
      <c r="D8" s="106"/>
      <c r="E8" s="106"/>
    </row>
    <row r="9" spans="1:5" ht="15.75" thickBot="1">
      <c r="A9" s="107" t="s">
        <v>128</v>
      </c>
      <c r="B9" s="107"/>
      <c r="C9" s="107"/>
      <c r="D9" s="107"/>
      <c r="E9" s="107"/>
    </row>
    <row r="10" spans="1:5" ht="7.5" customHeight="1" thickBot="1">
      <c r="A10" s="108"/>
      <c r="B10" s="108"/>
      <c r="C10" s="108"/>
      <c r="D10" s="108"/>
      <c r="E10" s="108"/>
    </row>
    <row r="11" spans="1:5" ht="13.5" customHeight="1" thickBot="1">
      <c r="A11" s="108"/>
      <c r="B11" s="108"/>
      <c r="C11" s="108"/>
      <c r="D11" s="108"/>
      <c r="E11" s="12" t="s">
        <v>18</v>
      </c>
    </row>
    <row r="12" spans="1:5" ht="13.5" customHeight="1">
      <c r="A12" s="109" t="s">
        <v>19</v>
      </c>
      <c r="B12" s="109"/>
      <c r="C12" s="109"/>
      <c r="D12" s="109"/>
      <c r="E12" s="109"/>
    </row>
    <row r="13" spans="1:5" ht="15" thickBot="1">
      <c r="A13" s="110" t="s">
        <v>116</v>
      </c>
      <c r="B13" s="111" t="s">
        <v>12</v>
      </c>
      <c r="C13" s="111"/>
      <c r="D13" s="111"/>
      <c r="E13" s="13">
        <v>0</v>
      </c>
    </row>
    <row r="14" spans="1:5" ht="15" thickBot="1">
      <c r="A14" s="110"/>
      <c r="B14" s="111" t="s">
        <v>183</v>
      </c>
      <c r="C14" s="111"/>
      <c r="D14" s="83">
        <v>0.4</v>
      </c>
      <c r="E14" s="82">
        <v>0</v>
      </c>
    </row>
    <row r="15" spans="1:5" ht="15" thickBot="1">
      <c r="A15" s="110"/>
      <c r="B15" s="111" t="s">
        <v>122</v>
      </c>
      <c r="C15" s="111"/>
      <c r="D15" s="65">
        <v>0</v>
      </c>
      <c r="E15" s="78">
        <f>E13*D15</f>
        <v>0</v>
      </c>
    </row>
    <row r="16" spans="1:6" ht="15" thickBot="1">
      <c r="A16" s="110"/>
      <c r="B16" s="111" t="s">
        <v>181</v>
      </c>
      <c r="C16" s="120"/>
      <c r="D16" s="121"/>
      <c r="E16" s="13">
        <v>0</v>
      </c>
      <c r="F16" s="77"/>
    </row>
    <row r="17" spans="1:6" ht="15" thickBot="1">
      <c r="A17" s="110"/>
      <c r="B17" s="79" t="s">
        <v>182</v>
      </c>
      <c r="C17" s="80"/>
      <c r="D17" s="80"/>
      <c r="E17" s="13">
        <v>0</v>
      </c>
      <c r="F17" s="77"/>
    </row>
    <row r="18" spans="1:5" ht="15" thickBot="1">
      <c r="A18" s="110"/>
      <c r="B18" s="111" t="s">
        <v>135</v>
      </c>
      <c r="C18" s="111"/>
      <c r="D18" s="111"/>
      <c r="E18" s="82">
        <v>0</v>
      </c>
    </row>
    <row r="19" spans="1:5" ht="15" thickBot="1">
      <c r="A19" s="110"/>
      <c r="B19" s="112" t="s">
        <v>21</v>
      </c>
      <c r="C19" s="112"/>
      <c r="D19" s="112"/>
      <c r="E19" s="15">
        <f>(SUM(E13:E18))</f>
        <v>0</v>
      </c>
    </row>
    <row r="20" spans="1:5" ht="7.5" customHeight="1" thickBot="1">
      <c r="A20" s="108"/>
      <c r="B20" s="108"/>
      <c r="C20" s="108"/>
      <c r="D20" s="108"/>
      <c r="E20" s="108"/>
    </row>
    <row r="21" spans="1:5" ht="14.25">
      <c r="A21" s="109" t="s">
        <v>22</v>
      </c>
      <c r="B21" s="109"/>
      <c r="C21" s="109"/>
      <c r="D21" s="109"/>
      <c r="E21" s="109"/>
    </row>
    <row r="22" spans="1:5" ht="15" thickBot="1">
      <c r="A22" s="110" t="s">
        <v>117</v>
      </c>
      <c r="B22" s="111" t="s">
        <v>144</v>
      </c>
      <c r="C22" s="111"/>
      <c r="D22" s="111"/>
      <c r="E22" s="13">
        <v>0</v>
      </c>
    </row>
    <row r="23" spans="1:5" ht="15" thickBot="1">
      <c r="A23" s="110"/>
      <c r="B23" s="111" t="s">
        <v>145</v>
      </c>
      <c r="C23" s="111"/>
      <c r="D23" s="111"/>
      <c r="E23" s="13">
        <v>0</v>
      </c>
    </row>
    <row r="24" spans="1:8" ht="15" thickBot="1">
      <c r="A24" s="110"/>
      <c r="B24" s="111" t="s">
        <v>24</v>
      </c>
      <c r="C24" s="111"/>
      <c r="D24" s="111"/>
      <c r="E24" s="13">
        <v>0</v>
      </c>
      <c r="H24" s="16"/>
    </row>
    <row r="25" spans="1:5" ht="15" thickBot="1">
      <c r="A25" s="110"/>
      <c r="B25" s="111" t="s">
        <v>25</v>
      </c>
      <c r="C25" s="111"/>
      <c r="D25" s="111"/>
      <c r="E25" s="13">
        <v>0</v>
      </c>
    </row>
    <row r="26" spans="1:5" ht="15" thickBot="1">
      <c r="A26" s="110"/>
      <c r="B26" s="111" t="s">
        <v>26</v>
      </c>
      <c r="C26" s="111"/>
      <c r="D26" s="111"/>
      <c r="E26" s="13">
        <v>0</v>
      </c>
    </row>
    <row r="27" spans="1:5" ht="15" thickBot="1">
      <c r="A27" s="110"/>
      <c r="B27" s="111" t="s">
        <v>27</v>
      </c>
      <c r="C27" s="111"/>
      <c r="D27" s="111"/>
      <c r="E27" s="13">
        <v>0</v>
      </c>
    </row>
    <row r="28" spans="1:5" ht="15" thickBot="1">
      <c r="A28" s="110"/>
      <c r="B28" s="112" t="s">
        <v>28</v>
      </c>
      <c r="C28" s="112"/>
      <c r="D28" s="112"/>
      <c r="E28" s="15">
        <f>SUM(E22:E27)</f>
        <v>0</v>
      </c>
    </row>
    <row r="29" spans="1:5" ht="7.5" customHeight="1" thickBot="1">
      <c r="A29" s="108"/>
      <c r="B29" s="108"/>
      <c r="C29" s="108"/>
      <c r="D29" s="108"/>
      <c r="E29" s="108"/>
    </row>
    <row r="30" spans="1:5" ht="14.25">
      <c r="A30" s="109" t="s">
        <v>29</v>
      </c>
      <c r="B30" s="109"/>
      <c r="C30" s="109"/>
      <c r="D30" s="109"/>
      <c r="E30" s="109"/>
    </row>
    <row r="31" spans="1:5" ht="15" thickBot="1">
      <c r="A31" s="110" t="s">
        <v>118</v>
      </c>
      <c r="B31" s="111" t="s">
        <v>146</v>
      </c>
      <c r="C31" s="111"/>
      <c r="D31" s="111"/>
      <c r="E31" s="13">
        <v>0</v>
      </c>
    </row>
    <row r="32" spans="1:5" ht="15" thickBot="1">
      <c r="A32" s="110"/>
      <c r="B32" s="111" t="s">
        <v>152</v>
      </c>
      <c r="C32" s="111"/>
      <c r="D32" s="111"/>
      <c r="E32" s="13">
        <v>0</v>
      </c>
    </row>
    <row r="33" spans="1:5" ht="15" thickBot="1">
      <c r="A33" s="110"/>
      <c r="B33" s="111" t="s">
        <v>156</v>
      </c>
      <c r="C33" s="111"/>
      <c r="D33" s="111"/>
      <c r="E33" s="13">
        <v>0</v>
      </c>
    </row>
    <row r="34" spans="1:5" ht="15" thickBot="1">
      <c r="A34" s="110"/>
      <c r="B34" s="111" t="s">
        <v>154</v>
      </c>
      <c r="C34" s="111"/>
      <c r="D34" s="111"/>
      <c r="E34" s="13">
        <v>0</v>
      </c>
    </row>
    <row r="35" spans="1:5" ht="15" thickBot="1">
      <c r="A35" s="110"/>
      <c r="B35" s="112" t="s">
        <v>31</v>
      </c>
      <c r="C35" s="112"/>
      <c r="D35" s="112"/>
      <c r="E35" s="15">
        <f>SUM(E31:E34)</f>
        <v>0</v>
      </c>
    </row>
    <row r="36" spans="1:5" ht="7.5" customHeight="1" thickBot="1">
      <c r="A36" s="108"/>
      <c r="B36" s="108"/>
      <c r="C36" s="108"/>
      <c r="D36" s="108"/>
      <c r="E36" s="108"/>
    </row>
    <row r="37" spans="1:5" ht="15" thickBot="1">
      <c r="A37" s="109" t="s">
        <v>32</v>
      </c>
      <c r="B37" s="109"/>
      <c r="C37" s="109"/>
      <c r="D37" s="109"/>
      <c r="E37" s="109"/>
    </row>
    <row r="38" spans="1:5" ht="14.25">
      <c r="A38" s="113" t="s">
        <v>33</v>
      </c>
      <c r="B38" s="113"/>
      <c r="C38" s="113"/>
      <c r="D38" s="113"/>
      <c r="E38" s="113"/>
    </row>
    <row r="39" spans="1:5" ht="15" thickBot="1">
      <c r="A39" s="110" t="s">
        <v>34</v>
      </c>
      <c r="B39" s="111" t="s">
        <v>35</v>
      </c>
      <c r="C39" s="111"/>
      <c r="D39" s="17">
        <v>0</v>
      </c>
      <c r="E39" s="14">
        <f>E19*D39</f>
        <v>0</v>
      </c>
    </row>
    <row r="40" spans="1:5" ht="15" thickBot="1">
      <c r="A40" s="110"/>
      <c r="B40" s="111" t="s">
        <v>36</v>
      </c>
      <c r="C40" s="111"/>
      <c r="D40" s="17">
        <v>0</v>
      </c>
      <c r="E40" s="14">
        <f>E19*D40</f>
        <v>0</v>
      </c>
    </row>
    <row r="41" spans="1:5" ht="15" thickBot="1">
      <c r="A41" s="110"/>
      <c r="B41" s="111" t="s">
        <v>37</v>
      </c>
      <c r="C41" s="111"/>
      <c r="D41" s="17">
        <v>0</v>
      </c>
      <c r="E41" s="14">
        <f>E19*D41</f>
        <v>0</v>
      </c>
    </row>
    <row r="42" spans="1:5" ht="15" thickBot="1">
      <c r="A42" s="110"/>
      <c r="B42" s="111" t="s">
        <v>38</v>
      </c>
      <c r="C42" s="111"/>
      <c r="D42" s="17">
        <v>0</v>
      </c>
      <c r="E42" s="14">
        <f>E19*D42</f>
        <v>0</v>
      </c>
    </row>
    <row r="43" spans="1:5" ht="15" thickBot="1">
      <c r="A43" s="110"/>
      <c r="B43" s="111" t="s">
        <v>39</v>
      </c>
      <c r="C43" s="111"/>
      <c r="D43" s="17">
        <v>0</v>
      </c>
      <c r="E43" s="14">
        <f>E19*D43</f>
        <v>0</v>
      </c>
    </row>
    <row r="44" spans="1:5" ht="15" thickBot="1">
      <c r="A44" s="110"/>
      <c r="B44" s="111" t="s">
        <v>40</v>
      </c>
      <c r="C44" s="111"/>
      <c r="D44" s="17">
        <v>0</v>
      </c>
      <c r="E44" s="14">
        <f>E19*D44</f>
        <v>0</v>
      </c>
    </row>
    <row r="45" spans="1:5" ht="15" thickBot="1">
      <c r="A45" s="110"/>
      <c r="B45" s="111" t="s">
        <v>41</v>
      </c>
      <c r="C45" s="111"/>
      <c r="D45" s="17">
        <v>0</v>
      </c>
      <c r="E45" s="14">
        <f>E19*D45</f>
        <v>0</v>
      </c>
    </row>
    <row r="46" spans="1:5" ht="15" thickBot="1">
      <c r="A46" s="110"/>
      <c r="B46" s="111" t="s">
        <v>42</v>
      </c>
      <c r="C46" s="111"/>
      <c r="D46" s="17">
        <v>0</v>
      </c>
      <c r="E46" s="14">
        <f>E19*D46</f>
        <v>0</v>
      </c>
    </row>
    <row r="47" spans="1:5" ht="15" thickBot="1">
      <c r="A47" s="110"/>
      <c r="B47" s="114" t="s">
        <v>43</v>
      </c>
      <c r="C47" s="114"/>
      <c r="D47" s="18">
        <f>SUM(D39:D46)</f>
        <v>0</v>
      </c>
      <c r="E47" s="19">
        <f>E19*D47</f>
        <v>0</v>
      </c>
    </row>
    <row r="48" spans="1:5" ht="14.25">
      <c r="A48" s="113" t="s">
        <v>44</v>
      </c>
      <c r="B48" s="113"/>
      <c r="C48" s="113"/>
      <c r="D48" s="113"/>
      <c r="E48" s="113"/>
    </row>
    <row r="49" spans="1:5" ht="15" thickBot="1">
      <c r="A49" s="110" t="s">
        <v>45</v>
      </c>
      <c r="B49" s="115" t="s">
        <v>46</v>
      </c>
      <c r="C49" s="115"/>
      <c r="D49" s="17">
        <v>0</v>
      </c>
      <c r="E49" s="14">
        <f>ROUND((E19*D49),2)</f>
        <v>0</v>
      </c>
    </row>
    <row r="50" spans="1:5" ht="15" thickBot="1">
      <c r="A50" s="110"/>
      <c r="B50" s="116" t="s">
        <v>47</v>
      </c>
      <c r="C50" s="116"/>
      <c r="D50" s="20">
        <v>0</v>
      </c>
      <c r="E50" s="14">
        <f>ROUND((E19*D50),2)</f>
        <v>0</v>
      </c>
    </row>
    <row r="51" spans="1:5" ht="15" thickBot="1">
      <c r="A51" s="110"/>
      <c r="B51" s="111" t="s">
        <v>48</v>
      </c>
      <c r="C51" s="111"/>
      <c r="D51" s="111"/>
      <c r="E51" s="14">
        <f>(E49+E50)*D47</f>
        <v>0</v>
      </c>
    </row>
    <row r="52" spans="1:5" ht="15" thickBot="1">
      <c r="A52" s="110"/>
      <c r="B52" s="114" t="s">
        <v>49</v>
      </c>
      <c r="C52" s="114"/>
      <c r="D52" s="114"/>
      <c r="E52" s="19">
        <f>SUM(E49:E51)</f>
        <v>0</v>
      </c>
    </row>
    <row r="53" spans="1:5" ht="14.25">
      <c r="A53" s="113" t="s">
        <v>50</v>
      </c>
      <c r="B53" s="113"/>
      <c r="C53" s="113"/>
      <c r="D53" s="113"/>
      <c r="E53" s="113"/>
    </row>
    <row r="54" spans="1:5" ht="15" thickBot="1">
      <c r="A54" s="110" t="s">
        <v>51</v>
      </c>
      <c r="B54" s="111" t="s">
        <v>52</v>
      </c>
      <c r="C54" s="111"/>
      <c r="D54" s="17">
        <v>0</v>
      </c>
      <c r="E54" s="14">
        <f>(((E19+E19/3)*(4/12))/12)*D54</f>
        <v>0</v>
      </c>
    </row>
    <row r="55" spans="1:5" ht="15" thickBot="1">
      <c r="A55" s="110"/>
      <c r="B55" s="111" t="s">
        <v>53</v>
      </c>
      <c r="C55" s="111"/>
      <c r="D55" s="111"/>
      <c r="E55" s="14">
        <f>E54*D47</f>
        <v>0</v>
      </c>
    </row>
    <row r="56" spans="1:5" ht="15" thickBot="1">
      <c r="A56" s="110"/>
      <c r="B56" s="111" t="s">
        <v>54</v>
      </c>
      <c r="C56" s="111"/>
      <c r="D56" s="111"/>
      <c r="E56" s="14">
        <f>(((E19+E19/12)*(4/12))*D54)*D47</f>
        <v>0</v>
      </c>
    </row>
    <row r="57" spans="1:5" ht="15" thickBot="1">
      <c r="A57" s="110"/>
      <c r="B57" s="114" t="s">
        <v>55</v>
      </c>
      <c r="C57" s="114"/>
      <c r="D57" s="114"/>
      <c r="E57" s="19">
        <f>SUM(E54:E56)</f>
        <v>0</v>
      </c>
    </row>
    <row r="58" spans="1:5" ht="14.25">
      <c r="A58" s="113" t="s">
        <v>56</v>
      </c>
      <c r="B58" s="113"/>
      <c r="C58" s="113"/>
      <c r="D58" s="113"/>
      <c r="E58" s="113"/>
    </row>
    <row r="59" spans="1:5" ht="15" thickBot="1">
      <c r="A59" s="110" t="s">
        <v>57</v>
      </c>
      <c r="B59" s="111" t="s">
        <v>58</v>
      </c>
      <c r="C59" s="111"/>
      <c r="D59" s="17">
        <v>0</v>
      </c>
      <c r="E59" s="14">
        <f>(E19/12)*D59</f>
        <v>0</v>
      </c>
    </row>
    <row r="60" spans="1:5" ht="15" thickBot="1">
      <c r="A60" s="110"/>
      <c r="B60" s="111" t="s">
        <v>59</v>
      </c>
      <c r="C60" s="111"/>
      <c r="D60" s="111"/>
      <c r="E60" s="14">
        <f>E59*D44</f>
        <v>0</v>
      </c>
    </row>
    <row r="61" spans="1:5" ht="15" thickBot="1">
      <c r="A61" s="110"/>
      <c r="B61" s="111" t="s">
        <v>60</v>
      </c>
      <c r="C61" s="111"/>
      <c r="D61" s="111"/>
      <c r="E61" s="14">
        <f>(((E19*0.5)*D44)*D59)</f>
        <v>0</v>
      </c>
    </row>
    <row r="62" spans="1:5" ht="15" thickBot="1">
      <c r="A62" s="110"/>
      <c r="B62" s="111" t="s">
        <v>61</v>
      </c>
      <c r="C62" s="111"/>
      <c r="D62" s="17">
        <v>0</v>
      </c>
      <c r="E62" s="14">
        <f>(((E19/30)/12)*7)*D62</f>
        <v>0</v>
      </c>
    </row>
    <row r="63" spans="1:5" ht="15" thickBot="1">
      <c r="A63" s="110"/>
      <c r="B63" s="111" t="s">
        <v>62</v>
      </c>
      <c r="C63" s="111"/>
      <c r="D63" s="111"/>
      <c r="E63" s="14">
        <f>E62*D47</f>
        <v>0</v>
      </c>
    </row>
    <row r="64" spans="1:5" ht="15" thickBot="1">
      <c r="A64" s="110"/>
      <c r="B64" s="111" t="s">
        <v>63</v>
      </c>
      <c r="C64" s="111"/>
      <c r="D64" s="111"/>
      <c r="E64" s="14">
        <f>((E19*0.5)*D44)*D62</f>
        <v>0</v>
      </c>
    </row>
    <row r="65" spans="1:5" ht="15" thickBot="1">
      <c r="A65" s="110"/>
      <c r="B65" s="114" t="s">
        <v>64</v>
      </c>
      <c r="C65" s="114"/>
      <c r="D65" s="114"/>
      <c r="E65" s="19">
        <f>(SUM(E59:E64))</f>
        <v>0</v>
      </c>
    </row>
    <row r="66" spans="1:5" ht="14.25">
      <c r="A66" s="113" t="s">
        <v>65</v>
      </c>
      <c r="B66" s="113"/>
      <c r="C66" s="113"/>
      <c r="D66" s="113"/>
      <c r="E66" s="113"/>
    </row>
    <row r="67" spans="1:5" ht="15" thickBot="1">
      <c r="A67" s="110" t="s">
        <v>66</v>
      </c>
      <c r="B67" s="115" t="s">
        <v>67</v>
      </c>
      <c r="C67" s="115"/>
      <c r="D67" s="17">
        <v>0</v>
      </c>
      <c r="E67" s="14">
        <f>ROUND((E19*D67),2)</f>
        <v>0</v>
      </c>
    </row>
    <row r="68" spans="1:5" ht="15" thickBot="1">
      <c r="A68" s="110"/>
      <c r="B68" s="111" t="s">
        <v>85</v>
      </c>
      <c r="C68" s="111"/>
      <c r="D68" s="21">
        <v>0</v>
      </c>
      <c r="E68" s="14">
        <f>((E19/30)/12)*D68</f>
        <v>0</v>
      </c>
    </row>
    <row r="69" spans="1:5" ht="15" thickBot="1">
      <c r="A69" s="110"/>
      <c r="B69" s="111" t="s">
        <v>68</v>
      </c>
      <c r="C69" s="111"/>
      <c r="D69" s="17">
        <v>0</v>
      </c>
      <c r="E69" s="14">
        <f>(((E19/30)/12)*5)*D69</f>
        <v>0</v>
      </c>
    </row>
    <row r="70" spans="1:5" ht="15" thickBot="1">
      <c r="A70" s="110"/>
      <c r="B70" s="111" t="s">
        <v>69</v>
      </c>
      <c r="C70" s="111"/>
      <c r="D70" s="17">
        <v>0</v>
      </c>
      <c r="E70" s="14">
        <f>(((E19/30)/12)*15)*D70</f>
        <v>0</v>
      </c>
    </row>
    <row r="71" spans="1:5" ht="15" thickBot="1">
      <c r="A71" s="110"/>
      <c r="B71" s="115" t="s">
        <v>84</v>
      </c>
      <c r="C71" s="115"/>
      <c r="D71" s="21">
        <v>0</v>
      </c>
      <c r="E71" s="14">
        <f>((E19/30)/12)*D71</f>
        <v>0</v>
      </c>
    </row>
    <row r="72" spans="1:5" ht="15" thickBot="1">
      <c r="A72" s="110"/>
      <c r="B72" s="111" t="s">
        <v>70</v>
      </c>
      <c r="C72" s="111"/>
      <c r="D72" s="111"/>
      <c r="E72" s="14">
        <f>SUM(E67:E71)*D47</f>
        <v>0</v>
      </c>
    </row>
    <row r="73" spans="1:5" ht="15" thickBot="1">
      <c r="A73" s="110"/>
      <c r="B73" s="114" t="s">
        <v>71</v>
      </c>
      <c r="C73" s="114"/>
      <c r="D73" s="114"/>
      <c r="E73" s="19">
        <f>SUM(E67:E72)</f>
        <v>0</v>
      </c>
    </row>
    <row r="74" spans="1:5" ht="15" thickBot="1">
      <c r="A74" s="22"/>
      <c r="B74" s="112" t="s">
        <v>72</v>
      </c>
      <c r="C74" s="112"/>
      <c r="D74" s="112"/>
      <c r="E74" s="15">
        <f>(E47+E52+E57+E65+E73)</f>
        <v>0</v>
      </c>
    </row>
    <row r="75" spans="1:5" ht="9" customHeight="1" thickBot="1">
      <c r="A75" s="108"/>
      <c r="B75" s="108"/>
      <c r="C75" s="108"/>
      <c r="D75" s="108"/>
      <c r="E75" s="108"/>
    </row>
    <row r="76" spans="1:5" ht="14.25">
      <c r="A76" s="109" t="s">
        <v>73</v>
      </c>
      <c r="B76" s="109"/>
      <c r="C76" s="109"/>
      <c r="D76" s="109"/>
      <c r="E76" s="109"/>
    </row>
    <row r="77" spans="1:5" ht="15" thickBot="1">
      <c r="A77" s="110" t="s">
        <v>74</v>
      </c>
      <c r="B77" s="111" t="s">
        <v>75</v>
      </c>
      <c r="C77" s="111"/>
      <c r="D77" s="17">
        <v>0</v>
      </c>
      <c r="E77" s="14">
        <f>(E19+E28+E35+E74)*D77</f>
        <v>0</v>
      </c>
    </row>
    <row r="78" spans="1:5" ht="15" thickBot="1">
      <c r="A78" s="110"/>
      <c r="B78" s="111" t="s">
        <v>76</v>
      </c>
      <c r="C78" s="111"/>
      <c r="D78" s="17">
        <v>0</v>
      </c>
      <c r="E78" s="14">
        <f>E86*D78</f>
        <v>0</v>
      </c>
    </row>
    <row r="79" spans="1:5" ht="15" thickBot="1">
      <c r="A79" s="110"/>
      <c r="B79" s="111" t="s">
        <v>77</v>
      </c>
      <c r="C79" s="111"/>
      <c r="D79" s="17">
        <v>0</v>
      </c>
      <c r="E79" s="14">
        <f>E86*D79</f>
        <v>0</v>
      </c>
    </row>
    <row r="80" spans="1:5" ht="15" thickBot="1">
      <c r="A80" s="110"/>
      <c r="B80" s="111" t="s">
        <v>78</v>
      </c>
      <c r="C80" s="111"/>
      <c r="D80" s="17">
        <v>0</v>
      </c>
      <c r="E80" s="14">
        <f>E86*D80</f>
        <v>0</v>
      </c>
    </row>
    <row r="81" spans="1:5" ht="15.75" thickBot="1">
      <c r="A81" s="110"/>
      <c r="B81" s="111" t="s">
        <v>136</v>
      </c>
      <c r="C81" s="111"/>
      <c r="D81" s="17">
        <v>0</v>
      </c>
      <c r="E81" s="23">
        <f>IF(ISERR(D81*E86),0,D81*E86)</f>
        <v>0</v>
      </c>
    </row>
    <row r="82" spans="1:5" ht="15" thickBot="1">
      <c r="A82" s="110"/>
      <c r="B82" s="117" t="s">
        <v>80</v>
      </c>
      <c r="C82" s="117"/>
      <c r="D82" s="24">
        <f>SUM(D78:D81)</f>
        <v>0</v>
      </c>
      <c r="E82" s="25"/>
    </row>
    <row r="83" spans="1:5" ht="15" thickBot="1">
      <c r="A83" s="110"/>
      <c r="B83" s="115" t="s">
        <v>81</v>
      </c>
      <c r="C83" s="115"/>
      <c r="D83" s="17">
        <v>0</v>
      </c>
      <c r="E83" s="14">
        <f>(E19+E28+E35+E74+E77)*D83</f>
        <v>0</v>
      </c>
    </row>
    <row r="84" spans="1:5" ht="15" thickBot="1">
      <c r="A84" s="110"/>
      <c r="B84" s="112" t="s">
        <v>82</v>
      </c>
      <c r="C84" s="112"/>
      <c r="D84" s="112"/>
      <c r="E84" s="15">
        <f>E77+E78+E79+E80+E81+E83</f>
        <v>0</v>
      </c>
    </row>
    <row r="85" spans="1:5" ht="7.5" customHeight="1" thickBot="1">
      <c r="A85" s="108"/>
      <c r="B85" s="108"/>
      <c r="C85" s="108"/>
      <c r="D85" s="108"/>
      <c r="E85" s="108"/>
    </row>
    <row r="86" spans="1:5" ht="16.5" thickBot="1">
      <c r="A86" s="118" t="s">
        <v>83</v>
      </c>
      <c r="B86" s="118"/>
      <c r="C86" s="118"/>
      <c r="D86" s="118"/>
      <c r="E86" s="26">
        <f>ROUND((E19+E28+E35+E74+E77+E83)/(1-(D82)),2)</f>
        <v>0</v>
      </c>
    </row>
    <row r="87" spans="1:5" ht="16.5" thickBot="1">
      <c r="A87" s="89" t="s">
        <v>115</v>
      </c>
      <c r="B87" s="90"/>
      <c r="C87" s="90"/>
      <c r="D87" s="91"/>
      <c r="E87" s="26">
        <f>E86*2</f>
        <v>0</v>
      </c>
    </row>
    <row r="88" spans="1:5" ht="42" customHeight="1">
      <c r="A88" s="119" t="s">
        <v>172</v>
      </c>
      <c r="B88" s="119"/>
      <c r="C88" s="119"/>
      <c r="D88" s="119"/>
      <c r="E88" s="119"/>
    </row>
    <row r="89" ht="15" thickBot="1"/>
    <row r="90" spans="2:5" ht="15" thickBot="1">
      <c r="B90" s="101" t="s">
        <v>89</v>
      </c>
      <c r="C90" s="102"/>
      <c r="D90" s="102"/>
      <c r="E90" s="103"/>
    </row>
    <row r="91" spans="2:5" ht="15" thickBot="1">
      <c r="B91" s="38" t="s">
        <v>91</v>
      </c>
      <c r="C91" s="39" t="s">
        <v>98</v>
      </c>
      <c r="D91" s="39" t="s">
        <v>93</v>
      </c>
      <c r="E91" s="40" t="s">
        <v>96</v>
      </c>
    </row>
    <row r="92" spans="2:5" ht="15" thickBot="1">
      <c r="B92" s="41" t="s">
        <v>90</v>
      </c>
      <c r="C92" s="52"/>
      <c r="D92" s="42">
        <v>0.0833</v>
      </c>
      <c r="E92" s="55">
        <f>ROUND((E19*D92),2)</f>
        <v>0</v>
      </c>
    </row>
    <row r="93" spans="2:5" ht="15" thickBot="1">
      <c r="B93" s="43" t="s">
        <v>92</v>
      </c>
      <c r="C93" s="53"/>
      <c r="D93" s="44">
        <v>0.121</v>
      </c>
      <c r="E93" s="56">
        <f>ROUND((E19*D93),2)</f>
        <v>0</v>
      </c>
    </row>
    <row r="94" spans="2:5" ht="26.25" thickBot="1">
      <c r="B94" s="45" t="s">
        <v>97</v>
      </c>
      <c r="C94" s="52"/>
      <c r="D94" s="42">
        <v>0.05</v>
      </c>
      <c r="E94" s="55">
        <f>ROUND((E19*D94),2)</f>
        <v>0</v>
      </c>
    </row>
    <row r="95" spans="2:5" ht="14.25">
      <c r="B95" s="95" t="s">
        <v>94</v>
      </c>
      <c r="C95" s="46" t="s">
        <v>99</v>
      </c>
      <c r="D95" s="47">
        <v>0.0739</v>
      </c>
      <c r="E95" s="57">
        <f>ROUND((IF(D45=1%,E19*D95,0)),2)</f>
        <v>0</v>
      </c>
    </row>
    <row r="96" spans="2:5" ht="14.25">
      <c r="B96" s="96"/>
      <c r="C96" s="48" t="s">
        <v>100</v>
      </c>
      <c r="D96" s="49">
        <v>0.076</v>
      </c>
      <c r="E96" s="58">
        <f>ROUND((IF(D45=2%,E19*D96,0)),2)</f>
        <v>0</v>
      </c>
    </row>
    <row r="97" spans="2:5" ht="15" thickBot="1">
      <c r="B97" s="97"/>
      <c r="C97" s="50" t="s">
        <v>101</v>
      </c>
      <c r="D97" s="51">
        <v>0.0782</v>
      </c>
      <c r="E97" s="59">
        <f>ROUND((IF(D45=3%,E19*D97,0)),2)</f>
        <v>0</v>
      </c>
    </row>
    <row r="98" spans="2:5" ht="15" thickBot="1">
      <c r="B98" s="92" t="s">
        <v>119</v>
      </c>
      <c r="C98" s="93"/>
      <c r="D98" s="94"/>
      <c r="E98" s="60">
        <f>SUM(E92:E97)</f>
        <v>0</v>
      </c>
    </row>
    <row r="99" spans="2:5" ht="15" thickBot="1">
      <c r="B99" s="92" t="s">
        <v>120</v>
      </c>
      <c r="C99" s="93"/>
      <c r="D99" s="94"/>
      <c r="E99" s="60">
        <f>E98*2</f>
        <v>0</v>
      </c>
    </row>
    <row r="100" spans="2:5" ht="14.25" customHeight="1">
      <c r="B100" s="98" t="s">
        <v>102</v>
      </c>
      <c r="C100" s="98"/>
      <c r="D100" s="98"/>
      <c r="E100" s="98"/>
    </row>
    <row r="101" spans="2:5" ht="14.25">
      <c r="B101" s="99"/>
      <c r="C101" s="99"/>
      <c r="D101" s="99"/>
      <c r="E101" s="99"/>
    </row>
    <row r="102" spans="2:5" ht="14.25">
      <c r="B102" s="99"/>
      <c r="C102" s="99"/>
      <c r="D102" s="99"/>
      <c r="E102" s="99"/>
    </row>
    <row r="103" spans="2:5" ht="14.25" customHeight="1">
      <c r="B103" s="100" t="s">
        <v>121</v>
      </c>
      <c r="C103" s="100"/>
      <c r="D103" s="100"/>
      <c r="E103" s="100"/>
    </row>
    <row r="104" spans="2:5" ht="14.25">
      <c r="B104" s="100"/>
      <c r="C104" s="100"/>
      <c r="D104" s="100"/>
      <c r="E104" s="100"/>
    </row>
    <row r="105" spans="2:4" ht="14.25">
      <c r="B105" s="37"/>
      <c r="C105" s="37"/>
      <c r="D105" s="37"/>
    </row>
  </sheetData>
  <sheetProtection/>
  <mergeCells count="98">
    <mergeCell ref="A58:E58"/>
    <mergeCell ref="A59:A65"/>
    <mergeCell ref="B59:C59"/>
    <mergeCell ref="B73:D73"/>
    <mergeCell ref="B60:D60"/>
    <mergeCell ref="B64:D64"/>
    <mergeCell ref="B67:C67"/>
    <mergeCell ref="A67:A73"/>
    <mergeCell ref="B71:C71"/>
    <mergeCell ref="B68:C68"/>
    <mergeCell ref="B72:D72"/>
    <mergeCell ref="B54:C54"/>
    <mergeCell ref="B57:D57"/>
    <mergeCell ref="A75:E75"/>
    <mergeCell ref="B77:C77"/>
    <mergeCell ref="B61:D61"/>
    <mergeCell ref="B62:C62"/>
    <mergeCell ref="B65:D65"/>
    <mergeCell ref="B63:D63"/>
    <mergeCell ref="A66:E66"/>
    <mergeCell ref="B70:C70"/>
    <mergeCell ref="B34:D34"/>
    <mergeCell ref="A36:E36"/>
    <mergeCell ref="A37:E37"/>
    <mergeCell ref="B39:C39"/>
    <mergeCell ref="A39:A47"/>
    <mergeCell ref="B47:C47"/>
    <mergeCell ref="B43:C43"/>
    <mergeCell ref="B44:C44"/>
    <mergeCell ref="B45:C45"/>
    <mergeCell ref="B26:D26"/>
    <mergeCell ref="B27:D27"/>
    <mergeCell ref="A29:E29"/>
    <mergeCell ref="B31:D31"/>
    <mergeCell ref="A31:A35"/>
    <mergeCell ref="B35:D35"/>
    <mergeCell ref="B32:D32"/>
    <mergeCell ref="B33:D33"/>
    <mergeCell ref="B13:D13"/>
    <mergeCell ref="B14:C14"/>
    <mergeCell ref="B18:D18"/>
    <mergeCell ref="A13:A19"/>
    <mergeCell ref="B15:C15"/>
    <mergeCell ref="B19:D19"/>
    <mergeCell ref="B16:D16"/>
    <mergeCell ref="B24:D24"/>
    <mergeCell ref="B25:D25"/>
    <mergeCell ref="A1:E5"/>
    <mergeCell ref="A6:E6"/>
    <mergeCell ref="A7:E7"/>
    <mergeCell ref="A8:E8"/>
    <mergeCell ref="A9:E9"/>
    <mergeCell ref="A10:E10"/>
    <mergeCell ref="A11:D11"/>
    <mergeCell ref="A12:E12"/>
    <mergeCell ref="A20:E20"/>
    <mergeCell ref="B22:D22"/>
    <mergeCell ref="B23:D23"/>
    <mergeCell ref="A38:E38"/>
    <mergeCell ref="A21:E21"/>
    <mergeCell ref="A22:A28"/>
    <mergeCell ref="B28:D28"/>
    <mergeCell ref="A30:E30"/>
    <mergeCell ref="B40:C40"/>
    <mergeCell ref="B41:C41"/>
    <mergeCell ref="B42:C42"/>
    <mergeCell ref="B49:C49"/>
    <mergeCell ref="B51:D51"/>
    <mergeCell ref="A48:E48"/>
    <mergeCell ref="B46:C46"/>
    <mergeCell ref="B84:D84"/>
    <mergeCell ref="B82:C82"/>
    <mergeCell ref="B81:C81"/>
    <mergeCell ref="A49:A52"/>
    <mergeCell ref="B50:C50"/>
    <mergeCell ref="B52:D52"/>
    <mergeCell ref="B55:D55"/>
    <mergeCell ref="B56:D56"/>
    <mergeCell ref="A53:E53"/>
    <mergeCell ref="A54:A57"/>
    <mergeCell ref="B69:C69"/>
    <mergeCell ref="B98:D98"/>
    <mergeCell ref="B78:C78"/>
    <mergeCell ref="B79:C79"/>
    <mergeCell ref="B80:C80"/>
    <mergeCell ref="B90:E90"/>
    <mergeCell ref="B74:D74"/>
    <mergeCell ref="A76:E76"/>
    <mergeCell ref="A77:A84"/>
    <mergeCell ref="B83:C83"/>
    <mergeCell ref="B99:D99"/>
    <mergeCell ref="B100:E102"/>
    <mergeCell ref="B103:E104"/>
    <mergeCell ref="A85:E85"/>
    <mergeCell ref="A86:D86"/>
    <mergeCell ref="A87:D87"/>
    <mergeCell ref="A88:E88"/>
    <mergeCell ref="B95:B97"/>
  </mergeCells>
  <printOptions/>
  <pageMargins left="0.511811024" right="0.511811024" top="0.787401575" bottom="0.787401575" header="0.31496062" footer="0.31496062"/>
  <pageSetup fitToHeight="1" fitToWidth="1" horizontalDpi="600" verticalDpi="600" orientation="portrait" paperSize="9" scale="4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99"/>
  <sheetViews>
    <sheetView zoomScalePageLayoutView="0" workbookViewId="0" topLeftCell="A73">
      <selection activeCell="E83" sqref="E83"/>
    </sheetView>
  </sheetViews>
  <sheetFormatPr defaultColWidth="10.296875" defaultRowHeight="14.25"/>
  <cols>
    <col min="1" max="1" width="14.5" style="11" customWidth="1"/>
    <col min="2" max="2" width="53.19921875" style="11" customWidth="1"/>
    <col min="3" max="3" width="24.69921875" style="11" customWidth="1"/>
    <col min="4" max="4" width="25.5" style="11" customWidth="1"/>
    <col min="5" max="5" width="11.5" style="11" customWidth="1"/>
    <col min="6" max="16384" width="10.19921875" style="11" customWidth="1"/>
  </cols>
  <sheetData>
    <row r="1" spans="1:5" ht="14.25">
      <c r="A1" s="104"/>
      <c r="B1" s="104"/>
      <c r="C1" s="104"/>
      <c r="D1" s="104"/>
      <c r="E1" s="104"/>
    </row>
    <row r="2" spans="1:5" ht="14.25">
      <c r="A2" s="104"/>
      <c r="B2" s="104"/>
      <c r="C2" s="104"/>
      <c r="D2" s="104"/>
      <c r="E2" s="104"/>
    </row>
    <row r="3" spans="1:5" ht="14.25">
      <c r="A3" s="104"/>
      <c r="B3" s="104"/>
      <c r="C3" s="104"/>
      <c r="D3" s="104"/>
      <c r="E3" s="104"/>
    </row>
    <row r="4" spans="1:5" ht="14.25">
      <c r="A4" s="104"/>
      <c r="B4" s="104"/>
      <c r="C4" s="104"/>
      <c r="D4" s="104"/>
      <c r="E4" s="104"/>
    </row>
    <row r="5" spans="1:5" ht="14.25">
      <c r="A5" s="104"/>
      <c r="B5" s="104"/>
      <c r="C5" s="104"/>
      <c r="D5" s="104"/>
      <c r="E5" s="104"/>
    </row>
    <row r="6" spans="1:5" ht="14.25">
      <c r="A6" s="105" t="s">
        <v>16</v>
      </c>
      <c r="B6" s="105"/>
      <c r="C6" s="105"/>
      <c r="D6" s="105"/>
      <c r="E6" s="105"/>
    </row>
    <row r="7" spans="1:5" ht="7.5" customHeight="1" thickBot="1">
      <c r="A7" s="104"/>
      <c r="B7" s="104"/>
      <c r="C7" s="104"/>
      <c r="D7" s="104"/>
      <c r="E7" s="104"/>
    </row>
    <row r="8" spans="1:5" ht="15.75">
      <c r="A8" s="106" t="s">
        <v>17</v>
      </c>
      <c r="B8" s="106"/>
      <c r="C8" s="106"/>
      <c r="D8" s="106"/>
      <c r="E8" s="106"/>
    </row>
    <row r="9" spans="1:5" ht="15.75" thickBot="1">
      <c r="A9" s="107" t="s">
        <v>126</v>
      </c>
      <c r="B9" s="107"/>
      <c r="C9" s="107"/>
      <c r="D9" s="107"/>
      <c r="E9" s="107"/>
    </row>
    <row r="10" spans="1:5" ht="7.5" customHeight="1" thickBot="1">
      <c r="A10" s="108"/>
      <c r="B10" s="108"/>
      <c r="C10" s="108"/>
      <c r="D10" s="108"/>
      <c r="E10" s="108"/>
    </row>
    <row r="11" spans="1:5" ht="13.5" customHeight="1" thickBot="1">
      <c r="A11" s="108"/>
      <c r="B11" s="108"/>
      <c r="C11" s="108"/>
      <c r="D11" s="108"/>
      <c r="E11" s="12" t="s">
        <v>18</v>
      </c>
    </row>
    <row r="12" spans="1:5" ht="13.5" customHeight="1">
      <c r="A12" s="109" t="s">
        <v>19</v>
      </c>
      <c r="B12" s="109"/>
      <c r="C12" s="109"/>
      <c r="D12" s="109"/>
      <c r="E12" s="109"/>
    </row>
    <row r="13" spans="1:5" ht="15" thickBot="1">
      <c r="A13" s="110" t="s">
        <v>20</v>
      </c>
      <c r="B13" s="111" t="s">
        <v>12</v>
      </c>
      <c r="C13" s="111"/>
      <c r="D13" s="111"/>
      <c r="E13" s="13">
        <v>0</v>
      </c>
    </row>
    <row r="14" spans="1:5" ht="15" thickBot="1">
      <c r="A14" s="110"/>
      <c r="B14" s="111" t="s">
        <v>183</v>
      </c>
      <c r="C14" s="111"/>
      <c r="D14" s="83">
        <v>0.4</v>
      </c>
      <c r="E14" s="82">
        <v>0</v>
      </c>
    </row>
    <row r="15" spans="1:5" ht="15" thickBot="1">
      <c r="A15" s="110"/>
      <c r="B15" s="111" t="s">
        <v>158</v>
      </c>
      <c r="C15" s="111"/>
      <c r="D15" s="111"/>
      <c r="E15" s="82">
        <v>0</v>
      </c>
    </row>
    <row r="16" spans="1:5" ht="15" thickBot="1">
      <c r="A16" s="110"/>
      <c r="B16" s="112" t="s">
        <v>21</v>
      </c>
      <c r="C16" s="112"/>
      <c r="D16" s="112"/>
      <c r="E16" s="15">
        <f>(SUM(E13:E15))</f>
        <v>0</v>
      </c>
    </row>
    <row r="17" spans="1:5" ht="7.5" customHeight="1" thickBot="1">
      <c r="A17" s="108"/>
      <c r="B17" s="108"/>
      <c r="C17" s="108"/>
      <c r="D17" s="108"/>
      <c r="E17" s="108"/>
    </row>
    <row r="18" spans="1:5" ht="14.25">
      <c r="A18" s="109" t="s">
        <v>22</v>
      </c>
      <c r="B18" s="109"/>
      <c r="C18" s="109"/>
      <c r="D18" s="109"/>
      <c r="E18" s="109"/>
    </row>
    <row r="19" spans="1:5" ht="15" thickBot="1">
      <c r="A19" s="110" t="s">
        <v>23</v>
      </c>
      <c r="B19" s="111" t="s">
        <v>141</v>
      </c>
      <c r="C19" s="111"/>
      <c r="D19" s="111"/>
      <c r="E19" s="13">
        <v>0</v>
      </c>
    </row>
    <row r="20" spans="1:5" ht="15" thickBot="1">
      <c r="A20" s="110"/>
      <c r="B20" s="111" t="s">
        <v>142</v>
      </c>
      <c r="C20" s="111"/>
      <c r="D20" s="111"/>
      <c r="E20" s="13">
        <v>0</v>
      </c>
    </row>
    <row r="21" spans="1:8" ht="15" thickBot="1">
      <c r="A21" s="110"/>
      <c r="B21" s="111" t="s">
        <v>24</v>
      </c>
      <c r="C21" s="111"/>
      <c r="D21" s="111"/>
      <c r="E21" s="13">
        <v>0</v>
      </c>
      <c r="H21" s="16"/>
    </row>
    <row r="22" spans="1:5" ht="15" thickBot="1">
      <c r="A22" s="110"/>
      <c r="B22" s="111" t="s">
        <v>25</v>
      </c>
      <c r="C22" s="111"/>
      <c r="D22" s="111"/>
      <c r="E22" s="13">
        <v>0</v>
      </c>
    </row>
    <row r="23" spans="1:5" ht="15" thickBot="1">
      <c r="A23" s="110"/>
      <c r="B23" s="111" t="s">
        <v>26</v>
      </c>
      <c r="C23" s="111"/>
      <c r="D23" s="111"/>
      <c r="E23" s="13">
        <v>0</v>
      </c>
    </row>
    <row r="24" spans="1:5" ht="15" thickBot="1">
      <c r="A24" s="110"/>
      <c r="B24" s="111" t="s">
        <v>27</v>
      </c>
      <c r="C24" s="111"/>
      <c r="D24" s="111"/>
      <c r="E24" s="13">
        <v>0</v>
      </c>
    </row>
    <row r="25" spans="1:5" ht="15" thickBot="1">
      <c r="A25" s="110"/>
      <c r="B25" s="112" t="s">
        <v>28</v>
      </c>
      <c r="C25" s="112"/>
      <c r="D25" s="112"/>
      <c r="E25" s="15">
        <f>SUM(E19:E24)</f>
        <v>0</v>
      </c>
    </row>
    <row r="26" spans="1:5" ht="7.5" customHeight="1" thickBot="1">
      <c r="A26" s="108"/>
      <c r="B26" s="108"/>
      <c r="C26" s="108"/>
      <c r="D26" s="108"/>
      <c r="E26" s="108"/>
    </row>
    <row r="27" spans="1:5" ht="14.25">
      <c r="A27" s="109" t="s">
        <v>29</v>
      </c>
      <c r="B27" s="109"/>
      <c r="C27" s="109"/>
      <c r="D27" s="109"/>
      <c r="E27" s="109"/>
    </row>
    <row r="28" spans="1:5" ht="15" thickBot="1">
      <c r="A28" s="110" t="s">
        <v>30</v>
      </c>
      <c r="B28" s="111" t="s">
        <v>143</v>
      </c>
      <c r="C28" s="111"/>
      <c r="D28" s="111"/>
      <c r="E28" s="13">
        <v>0</v>
      </c>
    </row>
    <row r="29" spans="1:5" ht="15" thickBot="1">
      <c r="A29" s="110"/>
      <c r="B29" s="111" t="s">
        <v>159</v>
      </c>
      <c r="C29" s="111"/>
      <c r="D29" s="111"/>
      <c r="E29" s="13">
        <v>0</v>
      </c>
    </row>
    <row r="30" spans="1:5" ht="15" thickBot="1">
      <c r="A30" s="110"/>
      <c r="B30" s="111" t="s">
        <v>156</v>
      </c>
      <c r="C30" s="111"/>
      <c r="D30" s="111"/>
      <c r="E30" s="13">
        <v>0</v>
      </c>
    </row>
    <row r="31" spans="1:5" ht="15" thickBot="1">
      <c r="A31" s="110"/>
      <c r="B31" s="111" t="s">
        <v>154</v>
      </c>
      <c r="C31" s="111"/>
      <c r="D31" s="111"/>
      <c r="E31" s="13">
        <v>0</v>
      </c>
    </row>
    <row r="32" spans="1:5" ht="15" thickBot="1">
      <c r="A32" s="110"/>
      <c r="B32" s="112" t="s">
        <v>31</v>
      </c>
      <c r="C32" s="112"/>
      <c r="D32" s="112"/>
      <c r="E32" s="15">
        <f>SUM(E28:E31)</f>
        <v>0</v>
      </c>
    </row>
    <row r="33" spans="1:5" ht="7.5" customHeight="1" thickBot="1">
      <c r="A33" s="108"/>
      <c r="B33" s="108"/>
      <c r="C33" s="108"/>
      <c r="D33" s="108"/>
      <c r="E33" s="108"/>
    </row>
    <row r="34" spans="1:5" ht="15" thickBot="1">
      <c r="A34" s="109" t="s">
        <v>32</v>
      </c>
      <c r="B34" s="109"/>
      <c r="C34" s="109"/>
      <c r="D34" s="109"/>
      <c r="E34" s="109"/>
    </row>
    <row r="35" spans="1:5" ht="14.25">
      <c r="A35" s="113" t="s">
        <v>33</v>
      </c>
      <c r="B35" s="113"/>
      <c r="C35" s="113"/>
      <c r="D35" s="113"/>
      <c r="E35" s="113"/>
    </row>
    <row r="36" spans="1:5" ht="15" thickBot="1">
      <c r="A36" s="110" t="s">
        <v>34</v>
      </c>
      <c r="B36" s="111" t="s">
        <v>35</v>
      </c>
      <c r="C36" s="111"/>
      <c r="D36" s="17">
        <v>0</v>
      </c>
      <c r="E36" s="14">
        <f>E16*D36</f>
        <v>0</v>
      </c>
    </row>
    <row r="37" spans="1:5" ht="15" thickBot="1">
      <c r="A37" s="110"/>
      <c r="B37" s="111" t="s">
        <v>36</v>
      </c>
      <c r="C37" s="111"/>
      <c r="D37" s="17">
        <v>0</v>
      </c>
      <c r="E37" s="14">
        <f>E16*D37</f>
        <v>0</v>
      </c>
    </row>
    <row r="38" spans="1:5" ht="15" thickBot="1">
      <c r="A38" s="110"/>
      <c r="B38" s="111" t="s">
        <v>37</v>
      </c>
      <c r="C38" s="111"/>
      <c r="D38" s="17">
        <v>0</v>
      </c>
      <c r="E38" s="14">
        <f>E16*D38</f>
        <v>0</v>
      </c>
    </row>
    <row r="39" spans="1:5" ht="15" thickBot="1">
      <c r="A39" s="110"/>
      <c r="B39" s="111" t="s">
        <v>38</v>
      </c>
      <c r="C39" s="111"/>
      <c r="D39" s="17">
        <v>0</v>
      </c>
      <c r="E39" s="14">
        <f>E16*D39</f>
        <v>0</v>
      </c>
    </row>
    <row r="40" spans="1:5" ht="15" thickBot="1">
      <c r="A40" s="110"/>
      <c r="B40" s="111" t="s">
        <v>39</v>
      </c>
      <c r="C40" s="111"/>
      <c r="D40" s="17">
        <v>0</v>
      </c>
      <c r="E40" s="14">
        <f>E16*D40</f>
        <v>0</v>
      </c>
    </row>
    <row r="41" spans="1:5" ht="15" thickBot="1">
      <c r="A41" s="110"/>
      <c r="B41" s="111" t="s">
        <v>40</v>
      </c>
      <c r="C41" s="111"/>
      <c r="D41" s="17">
        <v>0</v>
      </c>
      <c r="E41" s="14">
        <f>E16*D41</f>
        <v>0</v>
      </c>
    </row>
    <row r="42" spans="1:5" ht="15" thickBot="1">
      <c r="A42" s="110"/>
      <c r="B42" s="111" t="s">
        <v>41</v>
      </c>
      <c r="C42" s="111"/>
      <c r="D42" s="17">
        <v>0</v>
      </c>
      <c r="E42" s="14">
        <f>E16*D42</f>
        <v>0</v>
      </c>
    </row>
    <row r="43" spans="1:5" ht="15" thickBot="1">
      <c r="A43" s="110"/>
      <c r="B43" s="111" t="s">
        <v>42</v>
      </c>
      <c r="C43" s="111"/>
      <c r="D43" s="17">
        <v>0</v>
      </c>
      <c r="E43" s="14">
        <f>E16*D43</f>
        <v>0</v>
      </c>
    </row>
    <row r="44" spans="1:5" ht="15" thickBot="1">
      <c r="A44" s="110"/>
      <c r="B44" s="114" t="s">
        <v>43</v>
      </c>
      <c r="C44" s="114"/>
      <c r="D44" s="18">
        <f>SUM(D36:D43)</f>
        <v>0</v>
      </c>
      <c r="E44" s="19">
        <f>E16*D44</f>
        <v>0</v>
      </c>
    </row>
    <row r="45" spans="1:5" ht="14.25">
      <c r="A45" s="113" t="s">
        <v>44</v>
      </c>
      <c r="B45" s="113"/>
      <c r="C45" s="113"/>
      <c r="D45" s="113"/>
      <c r="E45" s="113"/>
    </row>
    <row r="46" spans="1:5" ht="15" thickBot="1">
      <c r="A46" s="110" t="s">
        <v>45</v>
      </c>
      <c r="B46" s="115" t="s">
        <v>46</v>
      </c>
      <c r="C46" s="115"/>
      <c r="D46" s="17">
        <v>0</v>
      </c>
      <c r="E46" s="14">
        <f>ROUND((E16*D46),2)</f>
        <v>0</v>
      </c>
    </row>
    <row r="47" spans="1:5" ht="15" thickBot="1">
      <c r="A47" s="110"/>
      <c r="B47" s="116" t="s">
        <v>47</v>
      </c>
      <c r="C47" s="116"/>
      <c r="D47" s="20">
        <v>0</v>
      </c>
      <c r="E47" s="14">
        <f>ROUND((E16*D47),2)</f>
        <v>0</v>
      </c>
    </row>
    <row r="48" spans="1:5" ht="15" thickBot="1">
      <c r="A48" s="110"/>
      <c r="B48" s="111" t="s">
        <v>48</v>
      </c>
      <c r="C48" s="111"/>
      <c r="D48" s="111"/>
      <c r="E48" s="14">
        <f>(E46+E47)*D44</f>
        <v>0</v>
      </c>
    </row>
    <row r="49" spans="1:5" ht="15" thickBot="1">
      <c r="A49" s="110"/>
      <c r="B49" s="114" t="s">
        <v>49</v>
      </c>
      <c r="C49" s="114"/>
      <c r="D49" s="114"/>
      <c r="E49" s="19">
        <f>SUM(E46:E48)</f>
        <v>0</v>
      </c>
    </row>
    <row r="50" spans="1:5" ht="14.25">
      <c r="A50" s="113" t="s">
        <v>50</v>
      </c>
      <c r="B50" s="113"/>
      <c r="C50" s="113"/>
      <c r="D50" s="113"/>
      <c r="E50" s="113"/>
    </row>
    <row r="51" spans="1:5" ht="15" thickBot="1">
      <c r="A51" s="110" t="s">
        <v>51</v>
      </c>
      <c r="B51" s="111" t="s">
        <v>52</v>
      </c>
      <c r="C51" s="111"/>
      <c r="D51" s="17">
        <v>0</v>
      </c>
      <c r="E51" s="14">
        <f>(((E16+E16/3)*(4/12))/12)*D51</f>
        <v>0</v>
      </c>
    </row>
    <row r="52" spans="1:5" ht="15" thickBot="1">
      <c r="A52" s="110"/>
      <c r="B52" s="111" t="s">
        <v>53</v>
      </c>
      <c r="C52" s="111"/>
      <c r="D52" s="111"/>
      <c r="E52" s="14">
        <f>E51*D44</f>
        <v>0</v>
      </c>
    </row>
    <row r="53" spans="1:5" ht="15" thickBot="1">
      <c r="A53" s="110"/>
      <c r="B53" s="111" t="s">
        <v>54</v>
      </c>
      <c r="C53" s="111"/>
      <c r="D53" s="111"/>
      <c r="E53" s="14">
        <f>(((E16+E16/12)*(4/12))*D51)*D44</f>
        <v>0</v>
      </c>
    </row>
    <row r="54" spans="1:5" ht="15" thickBot="1">
      <c r="A54" s="110"/>
      <c r="B54" s="114" t="s">
        <v>55</v>
      </c>
      <c r="C54" s="114"/>
      <c r="D54" s="114"/>
      <c r="E54" s="19">
        <f>SUM(E51:E53)</f>
        <v>0</v>
      </c>
    </row>
    <row r="55" spans="1:5" ht="14.25">
      <c r="A55" s="113" t="s">
        <v>56</v>
      </c>
      <c r="B55" s="113"/>
      <c r="C55" s="113"/>
      <c r="D55" s="113"/>
      <c r="E55" s="113"/>
    </row>
    <row r="56" spans="1:5" ht="15" thickBot="1">
      <c r="A56" s="110" t="s">
        <v>57</v>
      </c>
      <c r="B56" s="111" t="s">
        <v>58</v>
      </c>
      <c r="C56" s="111"/>
      <c r="D56" s="17">
        <v>0</v>
      </c>
      <c r="E56" s="14">
        <f>(E16/12)*D56</f>
        <v>0</v>
      </c>
    </row>
    <row r="57" spans="1:5" ht="15" thickBot="1">
      <c r="A57" s="110"/>
      <c r="B57" s="111" t="s">
        <v>59</v>
      </c>
      <c r="C57" s="111"/>
      <c r="D57" s="111"/>
      <c r="E57" s="14">
        <f>E56*D41</f>
        <v>0</v>
      </c>
    </row>
    <row r="58" spans="1:5" ht="15" thickBot="1">
      <c r="A58" s="110"/>
      <c r="B58" s="111" t="s">
        <v>60</v>
      </c>
      <c r="C58" s="111"/>
      <c r="D58" s="111"/>
      <c r="E58" s="14">
        <f>(((E16*0.5)*D41)*D56)</f>
        <v>0</v>
      </c>
    </row>
    <row r="59" spans="1:5" ht="15" thickBot="1">
      <c r="A59" s="110"/>
      <c r="B59" s="111" t="s">
        <v>61</v>
      </c>
      <c r="C59" s="111"/>
      <c r="D59" s="17">
        <v>0</v>
      </c>
      <c r="E59" s="14">
        <f>(((E16/30)/12)*7)*D59</f>
        <v>0</v>
      </c>
    </row>
    <row r="60" spans="1:5" ht="15" thickBot="1">
      <c r="A60" s="110"/>
      <c r="B60" s="111" t="s">
        <v>62</v>
      </c>
      <c r="C60" s="111"/>
      <c r="D60" s="111"/>
      <c r="E60" s="14">
        <f>E59*D44</f>
        <v>0</v>
      </c>
    </row>
    <row r="61" spans="1:5" ht="15" thickBot="1">
      <c r="A61" s="110"/>
      <c r="B61" s="111" t="s">
        <v>63</v>
      </c>
      <c r="C61" s="111"/>
      <c r="D61" s="111"/>
      <c r="E61" s="14">
        <f>((E16*0.5)*D41)*D59</f>
        <v>0</v>
      </c>
    </row>
    <row r="62" spans="1:5" ht="15" thickBot="1">
      <c r="A62" s="110"/>
      <c r="B62" s="114" t="s">
        <v>64</v>
      </c>
      <c r="C62" s="114"/>
      <c r="D62" s="114"/>
      <c r="E62" s="19">
        <f>(SUM(E56:E61))</f>
        <v>0</v>
      </c>
    </row>
    <row r="63" spans="1:5" ht="14.25">
      <c r="A63" s="113" t="s">
        <v>65</v>
      </c>
      <c r="B63" s="113"/>
      <c r="C63" s="113"/>
      <c r="D63" s="113"/>
      <c r="E63" s="113"/>
    </row>
    <row r="64" spans="1:5" ht="15" thickBot="1">
      <c r="A64" s="110" t="s">
        <v>66</v>
      </c>
      <c r="B64" s="115" t="s">
        <v>67</v>
      </c>
      <c r="C64" s="115"/>
      <c r="D64" s="17">
        <v>0</v>
      </c>
      <c r="E64" s="14">
        <f>ROUND((E16*D64),2)</f>
        <v>0</v>
      </c>
    </row>
    <row r="65" spans="1:5" ht="15" thickBot="1">
      <c r="A65" s="110"/>
      <c r="B65" s="111" t="s">
        <v>85</v>
      </c>
      <c r="C65" s="111"/>
      <c r="D65" s="21">
        <v>0</v>
      </c>
      <c r="E65" s="14">
        <f>((E16/30)/12)*D65</f>
        <v>0</v>
      </c>
    </row>
    <row r="66" spans="1:5" ht="15" thickBot="1">
      <c r="A66" s="110"/>
      <c r="B66" s="111" t="s">
        <v>68</v>
      </c>
      <c r="C66" s="111"/>
      <c r="D66" s="17">
        <v>0</v>
      </c>
      <c r="E66" s="14">
        <f>(((E16/30)/12)*5)*D66</f>
        <v>0</v>
      </c>
    </row>
    <row r="67" spans="1:5" ht="15" thickBot="1">
      <c r="A67" s="110"/>
      <c r="B67" s="111" t="s">
        <v>69</v>
      </c>
      <c r="C67" s="111"/>
      <c r="D67" s="17">
        <v>0</v>
      </c>
      <c r="E67" s="14">
        <f>(((E16/30)/12)*15)*D67</f>
        <v>0</v>
      </c>
    </row>
    <row r="68" spans="1:5" ht="15" thickBot="1">
      <c r="A68" s="110"/>
      <c r="B68" s="115" t="s">
        <v>84</v>
      </c>
      <c r="C68" s="115"/>
      <c r="D68" s="21">
        <v>0</v>
      </c>
      <c r="E68" s="14">
        <f>((E16/30)/12)*D68</f>
        <v>0</v>
      </c>
    </row>
    <row r="69" spans="1:5" ht="15" thickBot="1">
      <c r="A69" s="110"/>
      <c r="B69" s="111" t="s">
        <v>70</v>
      </c>
      <c r="C69" s="111"/>
      <c r="D69" s="111"/>
      <c r="E69" s="14">
        <f>SUM(E64:E68)*D44</f>
        <v>0</v>
      </c>
    </row>
    <row r="70" spans="1:5" ht="15" thickBot="1">
      <c r="A70" s="110"/>
      <c r="B70" s="114" t="s">
        <v>71</v>
      </c>
      <c r="C70" s="114"/>
      <c r="D70" s="114"/>
      <c r="E70" s="19">
        <f>SUM(E64:E69)</f>
        <v>0</v>
      </c>
    </row>
    <row r="71" spans="1:5" ht="15" thickBot="1">
      <c r="A71" s="22"/>
      <c r="B71" s="112" t="s">
        <v>72</v>
      </c>
      <c r="C71" s="112"/>
      <c r="D71" s="112"/>
      <c r="E71" s="15">
        <f>(E44+E49+E54+E62+E70)</f>
        <v>0</v>
      </c>
    </row>
    <row r="72" spans="1:5" ht="9" customHeight="1" thickBot="1">
      <c r="A72" s="108"/>
      <c r="B72" s="108"/>
      <c r="C72" s="108"/>
      <c r="D72" s="108"/>
      <c r="E72" s="108"/>
    </row>
    <row r="73" spans="1:5" ht="14.25">
      <c r="A73" s="109" t="s">
        <v>73</v>
      </c>
      <c r="B73" s="109"/>
      <c r="C73" s="109"/>
      <c r="D73" s="109"/>
      <c r="E73" s="109"/>
    </row>
    <row r="74" spans="1:5" ht="15" thickBot="1">
      <c r="A74" s="110" t="s">
        <v>74</v>
      </c>
      <c r="B74" s="111" t="s">
        <v>75</v>
      </c>
      <c r="C74" s="111"/>
      <c r="D74" s="17">
        <v>0</v>
      </c>
      <c r="E74" s="14">
        <f>(E16+E25+E32+E71)*D74</f>
        <v>0</v>
      </c>
    </row>
    <row r="75" spans="1:5" ht="15" thickBot="1">
      <c r="A75" s="110"/>
      <c r="B75" s="111" t="s">
        <v>76</v>
      </c>
      <c r="C75" s="111"/>
      <c r="D75" s="17">
        <v>0</v>
      </c>
      <c r="E75" s="14">
        <f>E83*D75</f>
        <v>0</v>
      </c>
    </row>
    <row r="76" spans="1:5" ht="15" thickBot="1">
      <c r="A76" s="110"/>
      <c r="B76" s="111" t="s">
        <v>77</v>
      </c>
      <c r="C76" s="111"/>
      <c r="D76" s="17">
        <v>0</v>
      </c>
      <c r="E76" s="14">
        <f>E83*D76</f>
        <v>0</v>
      </c>
    </row>
    <row r="77" spans="1:5" ht="15" thickBot="1">
      <c r="A77" s="110"/>
      <c r="B77" s="111" t="s">
        <v>78</v>
      </c>
      <c r="C77" s="111"/>
      <c r="D77" s="17">
        <v>0</v>
      </c>
      <c r="E77" s="14">
        <f>E83*D77</f>
        <v>0</v>
      </c>
    </row>
    <row r="78" spans="1:5" ht="15.75" thickBot="1">
      <c r="A78" s="110"/>
      <c r="B78" s="111" t="s">
        <v>136</v>
      </c>
      <c r="C78" s="111"/>
      <c r="D78" s="17">
        <v>0</v>
      </c>
      <c r="E78" s="23">
        <f>IF(ISERR(D78*E83),0,D78*E83)</f>
        <v>0</v>
      </c>
    </row>
    <row r="79" spans="1:5" ht="15" thickBot="1">
      <c r="A79" s="110"/>
      <c r="B79" s="117" t="s">
        <v>80</v>
      </c>
      <c r="C79" s="117"/>
      <c r="D79" s="24">
        <f>SUM(D75:D78)</f>
        <v>0</v>
      </c>
      <c r="E79" s="25"/>
    </row>
    <row r="80" spans="1:5" ht="15" thickBot="1">
      <c r="A80" s="110"/>
      <c r="B80" s="115" t="s">
        <v>81</v>
      </c>
      <c r="C80" s="115"/>
      <c r="D80" s="17">
        <v>0</v>
      </c>
      <c r="E80" s="14">
        <f>(E16+E25+E32+E71+E74)*D80</f>
        <v>0</v>
      </c>
    </row>
    <row r="81" spans="1:5" ht="15" thickBot="1">
      <c r="A81" s="110"/>
      <c r="B81" s="112" t="s">
        <v>82</v>
      </c>
      <c r="C81" s="112"/>
      <c r="D81" s="112"/>
      <c r="E81" s="15">
        <f>E74+E75+E76+E77+E78+E80</f>
        <v>0</v>
      </c>
    </row>
    <row r="82" spans="1:5" ht="7.5" customHeight="1" thickBot="1">
      <c r="A82" s="108"/>
      <c r="B82" s="108"/>
      <c r="C82" s="108"/>
      <c r="D82" s="108"/>
      <c r="E82" s="108"/>
    </row>
    <row r="83" spans="1:5" ht="16.5" thickBot="1">
      <c r="A83" s="118" t="s">
        <v>83</v>
      </c>
      <c r="B83" s="118"/>
      <c r="C83" s="118"/>
      <c r="D83" s="118"/>
      <c r="E83" s="26">
        <f>ROUND((E16+E25+E32+E71+E74+E80)/(1-(D79)),2)</f>
        <v>0</v>
      </c>
    </row>
    <row r="84" spans="1:5" ht="42" customHeight="1">
      <c r="A84" s="119" t="s">
        <v>174</v>
      </c>
      <c r="B84" s="119"/>
      <c r="C84" s="119"/>
      <c r="D84" s="119"/>
      <c r="E84" s="119"/>
    </row>
    <row r="85" ht="15" thickBot="1"/>
    <row r="86" spans="2:5" ht="15" thickBot="1">
      <c r="B86" s="101" t="s">
        <v>89</v>
      </c>
      <c r="C86" s="102"/>
      <c r="D86" s="102"/>
      <c r="E86" s="103"/>
    </row>
    <row r="87" spans="2:5" ht="15" thickBot="1">
      <c r="B87" s="38" t="s">
        <v>91</v>
      </c>
      <c r="C87" s="39" t="s">
        <v>98</v>
      </c>
      <c r="D87" s="39" t="s">
        <v>93</v>
      </c>
      <c r="E87" s="40" t="s">
        <v>96</v>
      </c>
    </row>
    <row r="88" spans="2:5" ht="15" thickBot="1">
      <c r="B88" s="41" t="s">
        <v>90</v>
      </c>
      <c r="C88" s="52"/>
      <c r="D88" s="42">
        <v>0.0833</v>
      </c>
      <c r="E88" s="55">
        <f>ROUND((E16*D88),2)</f>
        <v>0</v>
      </c>
    </row>
    <row r="89" spans="2:5" ht="15" thickBot="1">
      <c r="B89" s="43" t="s">
        <v>92</v>
      </c>
      <c r="C89" s="53"/>
      <c r="D89" s="44">
        <v>0.121</v>
      </c>
      <c r="E89" s="56">
        <f>ROUND((E16*D89),2)</f>
        <v>0</v>
      </c>
    </row>
    <row r="90" spans="2:5" ht="26.25" thickBot="1">
      <c r="B90" s="45" t="s">
        <v>97</v>
      </c>
      <c r="C90" s="52"/>
      <c r="D90" s="42">
        <v>0.05</v>
      </c>
      <c r="E90" s="55">
        <f>ROUND((E16*D90),2)</f>
        <v>0</v>
      </c>
    </row>
    <row r="91" spans="2:5" ht="14.25" customHeight="1">
      <c r="B91" s="95" t="s">
        <v>94</v>
      </c>
      <c r="C91" s="46" t="s">
        <v>99</v>
      </c>
      <c r="D91" s="47">
        <v>0.0739</v>
      </c>
      <c r="E91" s="57">
        <f>ROUND((IF(D42=1%,E16*D91,0)),2)</f>
        <v>0</v>
      </c>
    </row>
    <row r="92" spans="2:5" ht="14.25">
      <c r="B92" s="96"/>
      <c r="C92" s="48" t="s">
        <v>100</v>
      </c>
      <c r="D92" s="49">
        <v>0.076</v>
      </c>
      <c r="E92" s="58">
        <f>ROUND((IF(D42=2%,E16*D92,0)),2)</f>
        <v>0</v>
      </c>
    </row>
    <row r="93" spans="2:5" ht="15" thickBot="1">
      <c r="B93" s="97"/>
      <c r="C93" s="50" t="s">
        <v>101</v>
      </c>
      <c r="D93" s="51">
        <v>0.0782</v>
      </c>
      <c r="E93" s="59">
        <f>ROUND((IF(D42=3%,E16*D93,0)),2)</f>
        <v>0</v>
      </c>
    </row>
    <row r="94" spans="2:5" ht="15" thickBot="1">
      <c r="B94" s="92" t="s">
        <v>95</v>
      </c>
      <c r="C94" s="93"/>
      <c r="D94" s="94"/>
      <c r="E94" s="60">
        <f>SUM(E88:E93)</f>
        <v>0</v>
      </c>
    </row>
    <row r="95" spans="2:5" ht="14.25">
      <c r="B95" s="98" t="s">
        <v>102</v>
      </c>
      <c r="C95" s="98"/>
      <c r="D95" s="98"/>
      <c r="E95" s="98"/>
    </row>
    <row r="96" spans="2:5" ht="14.25">
      <c r="B96" s="99"/>
      <c r="C96" s="99"/>
      <c r="D96" s="99"/>
      <c r="E96" s="99"/>
    </row>
    <row r="97" spans="2:5" ht="14.25">
      <c r="B97" s="99"/>
      <c r="C97" s="99"/>
      <c r="D97" s="99"/>
      <c r="E97" s="99"/>
    </row>
    <row r="98" spans="2:5" ht="14.25">
      <c r="B98" s="100" t="s">
        <v>103</v>
      </c>
      <c r="C98" s="100"/>
      <c r="D98" s="100"/>
      <c r="E98" s="100"/>
    </row>
    <row r="99" spans="2:5" ht="14.25">
      <c r="B99" s="100"/>
      <c r="C99" s="100"/>
      <c r="D99" s="100"/>
      <c r="E99" s="100"/>
    </row>
  </sheetData>
  <sheetProtection/>
  <mergeCells count="94">
    <mergeCell ref="B80:C80"/>
    <mergeCell ref="B81:D81"/>
    <mergeCell ref="A82:E82"/>
    <mergeCell ref="A83:D83"/>
    <mergeCell ref="A84:E84"/>
    <mergeCell ref="B71:D71"/>
    <mergeCell ref="A72:E72"/>
    <mergeCell ref="A73:E73"/>
    <mergeCell ref="A74:A81"/>
    <mergeCell ref="B74:C74"/>
    <mergeCell ref="B75:C75"/>
    <mergeCell ref="B76:C76"/>
    <mergeCell ref="B77:C77"/>
    <mergeCell ref="B78:C78"/>
    <mergeCell ref="B79:C79"/>
    <mergeCell ref="A63:E63"/>
    <mergeCell ref="A64:A70"/>
    <mergeCell ref="B64:C64"/>
    <mergeCell ref="B65:C65"/>
    <mergeCell ref="B66:C66"/>
    <mergeCell ref="B67:C67"/>
    <mergeCell ref="B68:C68"/>
    <mergeCell ref="B69:D69"/>
    <mergeCell ref="B70:D70"/>
    <mergeCell ref="A55:E55"/>
    <mergeCell ref="A56:A62"/>
    <mergeCell ref="B56:C56"/>
    <mergeCell ref="B57:D57"/>
    <mergeCell ref="B58:D58"/>
    <mergeCell ref="B59:C59"/>
    <mergeCell ref="B60:D60"/>
    <mergeCell ref="B61:D61"/>
    <mergeCell ref="B62:D62"/>
    <mergeCell ref="A50:E50"/>
    <mergeCell ref="A51:A54"/>
    <mergeCell ref="B51:C51"/>
    <mergeCell ref="B52:D52"/>
    <mergeCell ref="B53:D53"/>
    <mergeCell ref="B54:D54"/>
    <mergeCell ref="B42:C42"/>
    <mergeCell ref="B43:C43"/>
    <mergeCell ref="B44:C44"/>
    <mergeCell ref="A45:E45"/>
    <mergeCell ref="A46:A49"/>
    <mergeCell ref="B46:C46"/>
    <mergeCell ref="B47:C47"/>
    <mergeCell ref="B48:D48"/>
    <mergeCell ref="B49:D49"/>
    <mergeCell ref="A33:E33"/>
    <mergeCell ref="A34:E34"/>
    <mergeCell ref="A35:E35"/>
    <mergeCell ref="A36:A44"/>
    <mergeCell ref="B36:C36"/>
    <mergeCell ref="B37:C37"/>
    <mergeCell ref="B38:C38"/>
    <mergeCell ref="B39:C39"/>
    <mergeCell ref="B40:C40"/>
    <mergeCell ref="B41:C41"/>
    <mergeCell ref="A26:E26"/>
    <mergeCell ref="A27:E27"/>
    <mergeCell ref="A28:A32"/>
    <mergeCell ref="B28:D28"/>
    <mergeCell ref="B29:D29"/>
    <mergeCell ref="B30:D30"/>
    <mergeCell ref="B31:D31"/>
    <mergeCell ref="B32:D32"/>
    <mergeCell ref="A17:E17"/>
    <mergeCell ref="A18:E18"/>
    <mergeCell ref="A19:A25"/>
    <mergeCell ref="B19:D19"/>
    <mergeCell ref="B20:D20"/>
    <mergeCell ref="B21:D21"/>
    <mergeCell ref="B22:D22"/>
    <mergeCell ref="B23:D23"/>
    <mergeCell ref="B24:D24"/>
    <mergeCell ref="B25:D25"/>
    <mergeCell ref="A10:E10"/>
    <mergeCell ref="A11:D11"/>
    <mergeCell ref="A12:E12"/>
    <mergeCell ref="A13:A16"/>
    <mergeCell ref="B13:D13"/>
    <mergeCell ref="B14:C14"/>
    <mergeCell ref="B15:D15"/>
    <mergeCell ref="B16:D16"/>
    <mergeCell ref="B86:E86"/>
    <mergeCell ref="B91:B93"/>
    <mergeCell ref="B95:E97"/>
    <mergeCell ref="B98:E99"/>
    <mergeCell ref="B94:D94"/>
    <mergeCell ref="A1:E5"/>
    <mergeCell ref="A6:E6"/>
    <mergeCell ref="A7:E7"/>
    <mergeCell ref="A8:E8"/>
    <mergeCell ref="A9:E9"/>
  </mergeCells>
  <printOptions/>
  <pageMargins left="0.511811024" right="0.511811024" top="0.787401575" bottom="0.787401575" header="0.31496062" footer="0.31496062"/>
  <pageSetup fitToHeight="1" fitToWidth="1" horizontalDpi="600" verticalDpi="600" orientation="portrait" paperSize="9" scale="5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C31" sqref="C31"/>
    </sheetView>
  </sheetViews>
  <sheetFormatPr defaultColWidth="10.296875" defaultRowHeight="14.25"/>
  <cols>
    <col min="1" max="1" width="53.19921875" style="11" customWidth="1"/>
    <col min="2" max="2" width="24.69921875" style="11" customWidth="1"/>
    <col min="3" max="3" width="25.5" style="11" customWidth="1"/>
    <col min="4" max="4" width="11.5" style="11" customWidth="1"/>
    <col min="5" max="16384" width="10.19921875" style="11" customWidth="1"/>
  </cols>
  <sheetData>
    <row r="1" spans="1:4" ht="14.25">
      <c r="A1" s="104"/>
      <c r="B1" s="104"/>
      <c r="C1" s="104"/>
      <c r="D1" s="104"/>
    </row>
    <row r="2" spans="1:4" ht="14.25">
      <c r="A2" s="104"/>
      <c r="B2" s="104"/>
      <c r="C2" s="104"/>
      <c r="D2" s="104"/>
    </row>
    <row r="3" spans="1:4" ht="14.25">
      <c r="A3" s="104"/>
      <c r="B3" s="104"/>
      <c r="C3" s="104"/>
      <c r="D3" s="104"/>
    </row>
    <row r="4" spans="1:4" ht="14.25">
      <c r="A4" s="104"/>
      <c r="B4" s="104"/>
      <c r="C4" s="104"/>
      <c r="D4" s="104"/>
    </row>
    <row r="5" spans="1:4" ht="14.25">
      <c r="A5" s="104"/>
      <c r="B5" s="104"/>
      <c r="C5" s="104"/>
      <c r="D5" s="104"/>
    </row>
    <row r="6" spans="1:4" ht="14.25">
      <c r="A6" s="105" t="s">
        <v>16</v>
      </c>
      <c r="B6" s="105"/>
      <c r="C6" s="105"/>
      <c r="D6" s="105"/>
    </row>
    <row r="7" spans="1:4" ht="7.5" customHeight="1" thickBot="1">
      <c r="A7" s="104"/>
      <c r="B7" s="104"/>
      <c r="C7" s="104"/>
      <c r="D7" s="104"/>
    </row>
    <row r="8" spans="1:4" ht="16.5" thickBot="1">
      <c r="A8" s="126" t="s">
        <v>106</v>
      </c>
      <c r="B8" s="127"/>
      <c r="C8" s="127"/>
      <c r="D8" s="128"/>
    </row>
    <row r="9" spans="1:4" ht="7.5" customHeight="1" thickBot="1">
      <c r="A9" s="122"/>
      <c r="B9" s="122"/>
      <c r="C9" s="122"/>
      <c r="D9" s="122"/>
    </row>
    <row r="10" spans="1:4" ht="13.5" customHeight="1" thickBot="1">
      <c r="A10" s="123"/>
      <c r="B10" s="123"/>
      <c r="C10" s="123"/>
      <c r="D10" s="61" t="s">
        <v>18</v>
      </c>
    </row>
    <row r="11" spans="1:4" ht="15" thickBot="1">
      <c r="A11" s="124" t="s">
        <v>106</v>
      </c>
      <c r="B11" s="125"/>
      <c r="C11" s="125"/>
      <c r="D11" s="62">
        <v>0</v>
      </c>
    </row>
    <row r="12" spans="1:4" ht="7.5" customHeight="1">
      <c r="A12" s="122"/>
      <c r="B12" s="122"/>
      <c r="C12" s="122"/>
      <c r="D12" s="122"/>
    </row>
    <row r="13" spans="1:4" ht="9" customHeight="1" thickBot="1">
      <c r="A13" s="108"/>
      <c r="B13" s="108"/>
      <c r="C13" s="108"/>
      <c r="D13" s="108"/>
    </row>
    <row r="14" spans="1:4" ht="14.25">
      <c r="A14" s="109" t="s">
        <v>107</v>
      </c>
      <c r="B14" s="109"/>
      <c r="C14" s="109"/>
      <c r="D14" s="109"/>
    </row>
    <row r="15" spans="1:7" ht="14.25">
      <c r="A15" s="111" t="s">
        <v>76</v>
      </c>
      <c r="B15" s="111"/>
      <c r="C15" s="63">
        <v>0</v>
      </c>
      <c r="D15" s="14">
        <f>D11*C15</f>
        <v>0</v>
      </c>
      <c r="G15" s="64"/>
    </row>
    <row r="16" spans="1:4" ht="14.25">
      <c r="A16" s="111" t="s">
        <v>77</v>
      </c>
      <c r="B16" s="111"/>
      <c r="C16" s="63">
        <v>0</v>
      </c>
      <c r="D16" s="14">
        <f>D11*C16</f>
        <v>0</v>
      </c>
    </row>
    <row r="17" spans="1:4" ht="15" thickBot="1">
      <c r="A17" s="111" t="s">
        <v>78</v>
      </c>
      <c r="B17" s="111"/>
      <c r="C17" s="63">
        <v>0</v>
      </c>
      <c r="D17" s="14">
        <f>D11*C17</f>
        <v>0</v>
      </c>
    </row>
    <row r="18" spans="1:4" ht="15.75" thickBot="1">
      <c r="A18" s="111" t="s">
        <v>79</v>
      </c>
      <c r="B18" s="111"/>
      <c r="C18" s="63">
        <v>0</v>
      </c>
      <c r="D18" s="23">
        <f>IF(ISERR(C18*D11),0,C18*D11)</f>
        <v>0</v>
      </c>
    </row>
    <row r="19" spans="1:4" ht="15" thickBot="1">
      <c r="A19" s="117" t="s">
        <v>80</v>
      </c>
      <c r="B19" s="117"/>
      <c r="C19" s="24">
        <f>SUM(C15:C18)</f>
        <v>0</v>
      </c>
      <c r="D19" s="25"/>
    </row>
    <row r="20" spans="1:4" ht="15" thickBot="1">
      <c r="A20" s="112" t="s">
        <v>108</v>
      </c>
      <c r="B20" s="112"/>
      <c r="C20" s="112"/>
      <c r="D20" s="15">
        <f>D15+D16+D17+D18</f>
        <v>0</v>
      </c>
    </row>
    <row r="21" spans="1:4" ht="7.5" customHeight="1" thickBot="1">
      <c r="A21" s="108"/>
      <c r="B21" s="108"/>
      <c r="C21" s="108"/>
      <c r="D21" s="108"/>
    </row>
    <row r="22" spans="1:4" ht="16.5" thickBot="1">
      <c r="A22" s="118" t="s">
        <v>110</v>
      </c>
      <c r="B22" s="118"/>
      <c r="C22" s="118"/>
      <c r="D22" s="26">
        <f>D11+D20</f>
        <v>0</v>
      </c>
    </row>
    <row r="23" spans="1:4" ht="26.25" customHeight="1">
      <c r="A23" s="119" t="s">
        <v>109</v>
      </c>
      <c r="B23" s="119"/>
      <c r="C23" s="119"/>
      <c r="D23" s="119"/>
    </row>
    <row r="24" spans="1:4" ht="42.75" customHeight="1">
      <c r="A24" s="129" t="s">
        <v>111</v>
      </c>
      <c r="B24" s="119"/>
      <c r="C24" s="119"/>
      <c r="D24" s="119"/>
    </row>
  </sheetData>
  <sheetProtection/>
  <mergeCells count="20">
    <mergeCell ref="A24:D24"/>
    <mergeCell ref="A20:C20"/>
    <mergeCell ref="A21:D21"/>
    <mergeCell ref="A22:C22"/>
    <mergeCell ref="A23:D23"/>
    <mergeCell ref="A13:D13"/>
    <mergeCell ref="A17:B17"/>
    <mergeCell ref="A18:B18"/>
    <mergeCell ref="A14:D14"/>
    <mergeCell ref="A15:B15"/>
    <mergeCell ref="A19:B19"/>
    <mergeCell ref="A16:B16"/>
    <mergeCell ref="A6:D6"/>
    <mergeCell ref="A1:D5"/>
    <mergeCell ref="A7:D7"/>
    <mergeCell ref="A9:D9"/>
    <mergeCell ref="A12:D12"/>
    <mergeCell ref="A10:C10"/>
    <mergeCell ref="A11:C11"/>
    <mergeCell ref="A8:D8"/>
  </mergeCells>
  <printOptions/>
  <pageMargins left="0.511811024" right="0.511811024" top="0.787401575" bottom="0.787401575" header="0.31496062" footer="0.31496062"/>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35273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dc:creator>
  <cp:keywords/>
  <dc:description/>
  <cp:lastModifiedBy>Julia Lins de Salles</cp:lastModifiedBy>
  <cp:lastPrinted>2017-04-04T13:01:52Z</cp:lastPrinted>
  <dcterms:created xsi:type="dcterms:W3CDTF">1998-04-01T16:47:07Z</dcterms:created>
  <dcterms:modified xsi:type="dcterms:W3CDTF">2017-04-07T14:40:38Z</dcterms:modified>
  <cp:category/>
  <cp:version/>
  <cp:contentType/>
  <cp:contentStatus/>
  <cp:revision>17</cp:revision>
</cp:coreProperties>
</file>